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Einstellungen" sheetId="2" state="visible" r:id="rId2"/>
    <sheet xmlns:r="http://schemas.openxmlformats.org/officeDocument/2006/relationships" name="Zeiterfassung" sheetId="3" state="visible" r:id="rId3"/>
    <sheet xmlns:r="http://schemas.openxmlformats.org/officeDocument/2006/relationships" name="Monatsübersicht" sheetId="4" state="visible" r:id="rId4"/>
  </sheets>
  <definedNames>
    <definedName name="_xlnm._FilterDatabase" localSheetId="0" hidden="1">'Übersicht'!$A$9:$B$15</definedName>
    <definedName name="_xlnm._FilterDatabase" localSheetId="1" hidden="1">'Einstellungen'!$A$9:$E$29</definedName>
    <definedName name="_xlnm._FilterDatabase" localSheetId="2" hidden="1">'Zeiterfassung'!$A$1:$M$101</definedName>
    <definedName name="_xlnm._FilterDatabase" localSheetId="3" hidden="1">'Monatsübersicht'!$A$1:$J$21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0 &quot;h&quot;"/>
    <numFmt numFmtId="166" formatCode="hh:mm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color rgb="00132238"/>
      <sz val="10"/>
    </font>
    <font>
      <b val="1"/>
      <color rgb="00132238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E8EEF3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b val="1"/>
        <color rgb="00FFFFFF"/>
      </font>
      <fill>
        <patternFill patternType="solid">
          <fgColor rgb="002F6B4F"/>
        </patternFill>
      </fill>
    </dxf>
    <dxf>
      <font>
        <b val="1"/>
        <color rgb="00A84F2A"/>
      </font>
      <fill>
        <patternFill patternType="solid">
          <fgColor rgb="00FCE4D6"/>
        </patternFill>
      </fill>
    </dxf>
    <dxf>
      <font>
        <b val="1"/>
        <color rgb="009C0006"/>
      </font>
      <fill>
        <patternFill patternType="solid">
          <fgColor rgb="00F4CCCC"/>
        </patternFill>
      </fill>
    </dxf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" customWidth="1" min="1" max="1"/>
    <col width="78" customWidth="1" min="2" max="2"/>
    <col width="18" customWidth="1" min="3" max="3"/>
    <col width="18" customWidth="1" min="4" max="4"/>
  </cols>
  <sheetData>
    <row r="1" ht="28" customHeight="1">
      <c r="A1" s="1" t="inlineStr">
        <is>
          <t>Stundenkonto – fiktiver Gastronomiebetrieb</t>
        </is>
      </c>
      <c r="B1" s="34" t="n"/>
      <c r="C1" s="34" t="n"/>
      <c r="D1" s="35" t="n"/>
    </row>
    <row r="2"/>
    <row r="3">
      <c r="A3" s="2" t="inlineStr">
        <is>
          <t>Kennzahl</t>
        </is>
      </c>
      <c r="B3" s="2" t="inlineStr">
        <is>
          <t>Berechneter Wert</t>
        </is>
      </c>
      <c r="C3" s="2" t="inlineStr">
        <is>
          <t>Prüferwartung</t>
        </is>
      </c>
      <c r="D3" s="2" t="inlineStr">
        <is>
          <t>Prüfergebnis</t>
        </is>
      </c>
    </row>
    <row r="4">
      <c r="A4" s="3" t="inlineStr">
        <is>
          <t>Monatsbeginn</t>
        </is>
      </c>
      <c r="B4" s="4">
        <f>Einstellungen!B2</f>
        <v/>
      </c>
      <c r="C4" s="5" t="n"/>
      <c r="D4" s="6" t="n"/>
    </row>
    <row r="5">
      <c r="A5" s="7" t="inlineStr">
        <is>
          <t>Sollstunden gesamt</t>
        </is>
      </c>
      <c r="B5" s="8">
        <f>'Monatsübersicht'!E22</f>
        <v/>
      </c>
      <c r="C5" s="8" t="n">
        <v>74</v>
      </c>
      <c r="D5" s="9">
        <f>IF(ABS(B5-C5)&lt;0.01,"Stimmt","Prüfen")</f>
        <v/>
      </c>
    </row>
    <row r="6">
      <c r="A6" s="3" t="inlineStr">
        <is>
          <t>Iststunden gesamt</t>
        </is>
      </c>
      <c r="B6" s="10">
        <f>'Monatsübersicht'!F22</f>
        <v/>
      </c>
      <c r="C6" s="10" t="n">
        <v>73.1666666667</v>
      </c>
      <c r="D6" s="6">
        <f>IF(ABS(B6-C6)&lt;0.01,"Stimmt","Prüfen")</f>
        <v/>
      </c>
    </row>
    <row r="7">
      <c r="A7" s="7" t="inlineStr">
        <is>
          <t>Monatsabweichung</t>
        </is>
      </c>
      <c r="B7" s="8">
        <f>'Monatsübersicht'!G22</f>
        <v/>
      </c>
      <c r="C7" s="8" t="n">
        <v>-0.8333333333</v>
      </c>
      <c r="D7" s="9">
        <f>IF(ABS(B7-C7)&lt;0.01,"Stimmt","Prüfen")</f>
        <v/>
      </c>
    </row>
    <row r="8"/>
    <row r="9">
      <c r="A9" s="2" t="inlineStr">
        <is>
          <t>Prüffall</t>
        </is>
      </c>
      <c r="B9" s="2" t="inlineStr">
        <is>
          <t>Erwartetes Verhalten</t>
        </is>
      </c>
    </row>
    <row r="10" ht="32" customHeight="1">
      <c r="A10" s="11" t="inlineStr">
        <is>
          <t>Ungültige Personal-ID</t>
        </is>
      </c>
      <c r="B10" s="11" t="inlineStr">
        <is>
          <t>Die Auswahlliste begrenzt die Eingabe; eine eingefügte Fremd-ID ergibt „ID prüfen“.</t>
        </is>
      </c>
    </row>
    <row r="11" ht="32" customHeight="1">
      <c r="A11" s="12" t="inlineStr">
        <is>
          <t>Fehlendes Ende</t>
        </is>
      </c>
      <c r="B11" s="12" t="inlineStr">
        <is>
          <t>Bei vorhandenem Beginn erscheint „Zeitangabe unvollständig“.</t>
        </is>
      </c>
    </row>
    <row r="12" ht="32" customHeight="1">
      <c r="A12" s="11" t="inlineStr">
        <is>
          <t>Überhöhte Pause</t>
        </is>
      </c>
      <c r="B12" s="11" t="inlineStr">
        <is>
          <t>Die Eingabeprüfung weist Werte oberhalb der eingestellten Pausengrenze zurück.</t>
        </is>
      </c>
    </row>
    <row r="13" ht="32" customHeight="1">
      <c r="A13" s="12" t="inlineStr">
        <is>
          <t>Doppelter Tag</t>
        </is>
      </c>
      <c r="B13" s="12" t="inlineStr">
        <is>
          <t>Mehrere Einträge derselben Personal-ID am selben Datum ergeben „Doppelten Tag prüfen“.</t>
        </is>
      </c>
    </row>
    <row r="14" ht="32" customHeight="1">
      <c r="A14" s="11" t="inlineStr">
        <is>
          <t>Leerer Datensatz</t>
        </is>
      </c>
      <c r="B14" s="11" t="inlineStr">
        <is>
          <t>Berechnete Zellen und Prüfstatus bleiben trotz hinterlegter Formeln leer.</t>
        </is>
      </c>
    </row>
    <row r="15" ht="32" customHeight="1">
      <c r="A15" s="12" t="inlineStr">
        <is>
          <t>Nachtschicht</t>
        </is>
      </c>
      <c r="B15" s="12" t="inlineStr">
        <is>
          <t>Ein Ende vor dem Beginn wird als Folgetag berechnet.</t>
        </is>
      </c>
    </row>
    <row r="16"/>
    <row r="17" ht="32" customHeight="1">
      <c r="A17" s="13" t="inlineStr">
        <is>
          <t>Abgrenzung</t>
        </is>
      </c>
      <c r="B17" s="12" t="inlineStr">
        <is>
          <t>Nur für die interne Abstimmung. Kein Dienstplan, keine Lohnabrechnung, keine Arbeitszeitbescheinigung und keine Rechts- oder Steuerbewertung.</t>
        </is>
      </c>
    </row>
    <row r="18" ht="32" customHeight="1">
      <c r="A18" s="13" t="inlineStr">
        <is>
          <t>Beispieldaten</t>
        </is>
      </c>
      <c r="B18" s="12" t="inlineStr">
        <is>
          <t>Alle Personen, IDs und Vorgänge in dieser Arbeitsmappe sind eindeutig fiktiv.</t>
        </is>
      </c>
    </row>
    <row r="19"/>
    <row r="20" ht="32" customHeight="1">
      <c r="A20" s="13" t="inlineStr">
        <is>
          <t>Legende</t>
        </is>
      </c>
      <c r="B20" s="12" t="inlineStr">
        <is>
          <t>Gelb = Eingabe; Orange oder Rot = prüfen; Grün = positive Grenzabweichung.</t>
        </is>
      </c>
    </row>
  </sheetData>
  <autoFilter ref="A9:B15"/>
  <mergeCells count="1">
    <mergeCell ref="A1:D1"/>
  </mergeCells>
  <conditionalFormatting sqref="D5:D7">
    <cfRule type="expression" priority="1" dxfId="0">
      <formula>D5="Stimmt"</formula>
    </cfRule>
    <cfRule type="expression" priority="2" dxfId="1">
      <formula>D5="Prüfen"</formula>
    </cfRule>
  </conditionalFormatting>
  <pageMargins left="0.25" right="0.25" top="0.4" bottom="0.4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8" customWidth="1" min="4" max="4"/>
    <col width="12" customWidth="1" min="5" max="5"/>
  </cols>
  <sheetData>
    <row r="1" ht="28" customHeight="1">
      <c r="A1" s="1" t="inlineStr">
        <is>
          <t>Einstellungen und fiktive Personenstammdaten</t>
        </is>
      </c>
      <c r="B1" s="34" t="n"/>
      <c r="C1" s="34" t="n"/>
      <c r="D1" s="34" t="n"/>
      <c r="E1" s="35" t="n"/>
    </row>
    <row r="2">
      <c r="A2" s="3" t="inlineStr">
        <is>
          <t>Monatsbeginn</t>
        </is>
      </c>
      <c r="B2" s="14" t="n">
        <v>46266</v>
      </c>
    </row>
    <row r="3">
      <c r="A3" s="7" t="inlineStr">
        <is>
          <t>Monatsende</t>
        </is>
      </c>
      <c r="B3" s="15">
        <f>EOMONTH(B2,0)</f>
        <v/>
      </c>
    </row>
    <row r="4">
      <c r="A4" s="3" t="inlineStr">
        <is>
          <t>Warnschwelle Iststunden je Eintrag</t>
        </is>
      </c>
      <c r="B4" s="16" t="n">
        <v>10</v>
      </c>
    </row>
    <row r="5">
      <c r="A5" s="7" t="inlineStr">
        <is>
          <t>Höchste plausible Pause in Minuten</t>
        </is>
      </c>
      <c r="B5" s="17" t="n">
        <v>240</v>
      </c>
    </row>
    <row r="6">
      <c r="A6" s="3" t="inlineStr">
        <is>
          <t>Warnschwelle absoluter Saldo</t>
        </is>
      </c>
      <c r="B6" s="16" t="n">
        <v>20</v>
      </c>
    </row>
    <row r="7">
      <c r="A7" s="7" t="inlineStr">
        <is>
          <t>Erfassung frühestens</t>
        </is>
      </c>
      <c r="B7" s="14" t="n">
        <v>46023</v>
      </c>
    </row>
    <row r="8">
      <c r="A8" s="3" t="inlineStr">
        <is>
          <t>Erfassung spätestens</t>
        </is>
      </c>
      <c r="B8" s="14" t="n">
        <v>46752</v>
      </c>
    </row>
    <row r="9">
      <c r="A9" s="2" t="inlineStr">
        <is>
          <t>Personal-ID</t>
        </is>
      </c>
      <c r="B9" s="2" t="inlineStr">
        <is>
          <t>Anzeigename</t>
        </is>
      </c>
      <c r="C9" s="2" t="inlineStr">
        <is>
          <t>Bereich</t>
        </is>
      </c>
      <c r="D9" s="2" t="inlineStr">
        <is>
          <t>Anfangssaldo</t>
        </is>
      </c>
      <c r="E9" s="2" t="inlineStr">
        <is>
          <t>Aktiv</t>
        </is>
      </c>
    </row>
    <row r="10" ht="20" customHeight="1">
      <c r="A10" s="18" t="inlineStr">
        <is>
          <t>P-001</t>
        </is>
      </c>
      <c r="B10" s="18" t="inlineStr">
        <is>
          <t>Mara Beispiel</t>
        </is>
      </c>
      <c r="C10" s="18" t="inlineStr">
        <is>
          <t>Service</t>
        </is>
      </c>
      <c r="D10" s="16" t="n">
        <v>2</v>
      </c>
      <c r="E10" s="19" t="inlineStr">
        <is>
          <t>Ja</t>
        </is>
      </c>
    </row>
    <row r="11" ht="20" customHeight="1">
      <c r="A11" s="18" t="inlineStr">
        <is>
          <t>P-002</t>
        </is>
      </c>
      <c r="B11" s="18" t="inlineStr">
        <is>
          <t>Timo Test</t>
        </is>
      </c>
      <c r="C11" s="18" t="inlineStr">
        <is>
          <t>Küche</t>
        </is>
      </c>
      <c r="D11" s="16" t="n">
        <v>-1.5</v>
      </c>
      <c r="E11" s="19" t="inlineStr">
        <is>
          <t>Ja</t>
        </is>
      </c>
    </row>
    <row r="12" ht="20" customHeight="1">
      <c r="A12" s="18" t="inlineStr">
        <is>
          <t>P-003</t>
        </is>
      </c>
      <c r="B12" s="18" t="inlineStr">
        <is>
          <t>Lina Probe</t>
        </is>
      </c>
      <c r="C12" s="18" t="inlineStr">
        <is>
          <t>Bar</t>
        </is>
      </c>
      <c r="D12" s="16" t="n">
        <v>0</v>
      </c>
      <c r="E12" s="19" t="inlineStr">
        <is>
          <t>Ja</t>
        </is>
      </c>
    </row>
    <row r="13" ht="20" customHeight="1">
      <c r="A13" s="18" t="inlineStr">
        <is>
          <t>P-004</t>
        </is>
      </c>
      <c r="B13" s="18" t="inlineStr">
        <is>
          <t>Noah Demo</t>
        </is>
      </c>
      <c r="C13" s="18" t="inlineStr">
        <is>
          <t>Veranstaltung</t>
        </is>
      </c>
      <c r="D13" s="16" t="n">
        <v>1.25</v>
      </c>
      <c r="E13" s="19" t="inlineStr">
        <is>
          <t>Ja</t>
        </is>
      </c>
    </row>
    <row r="14" ht="20" customHeight="1">
      <c r="A14" s="18" t="n"/>
      <c r="B14" s="18" t="n"/>
      <c r="C14" s="18" t="n"/>
      <c r="D14" s="16" t="n"/>
      <c r="E14" s="19" t="n"/>
    </row>
    <row r="15" ht="20" customHeight="1">
      <c r="A15" s="18" t="n"/>
      <c r="B15" s="18" t="n"/>
      <c r="C15" s="18" t="n"/>
      <c r="D15" s="16" t="n"/>
      <c r="E15" s="19" t="n"/>
    </row>
    <row r="16" ht="20" customHeight="1">
      <c r="A16" s="18" t="n"/>
      <c r="B16" s="18" t="n"/>
      <c r="C16" s="18" t="n"/>
      <c r="D16" s="16" t="n"/>
      <c r="E16" s="19" t="n"/>
    </row>
    <row r="17" ht="20" customHeight="1">
      <c r="A17" s="18" t="n"/>
      <c r="B17" s="18" t="n"/>
      <c r="C17" s="18" t="n"/>
      <c r="D17" s="16" t="n"/>
      <c r="E17" s="19" t="n"/>
    </row>
    <row r="18" ht="20" customHeight="1">
      <c r="A18" s="18" t="n"/>
      <c r="B18" s="18" t="n"/>
      <c r="C18" s="18" t="n"/>
      <c r="D18" s="16" t="n"/>
      <c r="E18" s="19" t="n"/>
    </row>
    <row r="19" ht="20" customHeight="1">
      <c r="A19" s="18" t="n"/>
      <c r="B19" s="18" t="n"/>
      <c r="C19" s="18" t="n"/>
      <c r="D19" s="16" t="n"/>
      <c r="E19" s="19" t="n"/>
    </row>
    <row r="20" ht="20" customHeight="1">
      <c r="A20" s="18" t="n"/>
      <c r="B20" s="18" t="n"/>
      <c r="C20" s="18" t="n"/>
      <c r="D20" s="16" t="n"/>
      <c r="E20" s="19" t="n"/>
    </row>
    <row r="21" ht="20" customHeight="1">
      <c r="A21" s="18" t="n"/>
      <c r="B21" s="18" t="n"/>
      <c r="C21" s="18" t="n"/>
      <c r="D21" s="16" t="n"/>
      <c r="E21" s="19" t="n"/>
    </row>
    <row r="22" ht="20" customHeight="1">
      <c r="A22" s="18" t="n"/>
      <c r="B22" s="18" t="n"/>
      <c r="C22" s="18" t="n"/>
      <c r="D22" s="16" t="n"/>
      <c r="E22" s="19" t="n"/>
    </row>
    <row r="23" ht="20" customHeight="1">
      <c r="A23" s="18" t="n"/>
      <c r="B23" s="18" t="n"/>
      <c r="C23" s="18" t="n"/>
      <c r="D23" s="16" t="n"/>
      <c r="E23" s="19" t="n"/>
    </row>
    <row r="24" ht="20" customHeight="1">
      <c r="A24" s="18" t="n"/>
      <c r="B24" s="18" t="n"/>
      <c r="C24" s="18" t="n"/>
      <c r="D24" s="16" t="n"/>
      <c r="E24" s="19" t="n"/>
    </row>
    <row r="25" ht="20" customHeight="1">
      <c r="A25" s="18" t="n"/>
      <c r="B25" s="18" t="n"/>
      <c r="C25" s="18" t="n"/>
      <c r="D25" s="16" t="n"/>
      <c r="E25" s="19" t="n"/>
    </row>
    <row r="26" ht="20" customHeight="1">
      <c r="A26" s="18" t="n"/>
      <c r="B26" s="18" t="n"/>
      <c r="C26" s="18" t="n"/>
      <c r="D26" s="16" t="n"/>
      <c r="E26" s="19" t="n"/>
    </row>
    <row r="27" ht="20" customHeight="1">
      <c r="A27" s="18" t="n"/>
      <c r="B27" s="18" t="n"/>
      <c r="C27" s="18" t="n"/>
      <c r="D27" s="16" t="n"/>
      <c r="E27" s="19" t="n"/>
    </row>
    <row r="28" ht="20" customHeight="1">
      <c r="A28" s="18" t="n"/>
      <c r="B28" s="18" t="n"/>
      <c r="C28" s="18" t="n"/>
      <c r="D28" s="16" t="n"/>
      <c r="E28" s="19" t="n"/>
    </row>
    <row r="29" ht="20" customHeight="1">
      <c r="A29" s="18" t="n"/>
      <c r="B29" s="18" t="n"/>
      <c r="C29" s="18" t="n"/>
      <c r="D29" s="16" t="n"/>
      <c r="E29" s="19" t="n"/>
    </row>
    <row r="30"/>
    <row r="31">
      <c r="A31" s="13" t="inlineStr">
        <is>
          <t>Hinweis</t>
        </is>
      </c>
      <c r="B31" s="12" t="inlineStr">
        <is>
          <t>Die gelb markierten Zellen sind veränderbare Eingaben.</t>
        </is>
      </c>
    </row>
    <row r="32">
      <c r="A32" s="13" t="inlineStr">
        <is>
          <t>Fiktive Daten</t>
        </is>
      </c>
      <c r="B32" s="12" t="inlineStr">
        <is>
          <t>Die vier ausgefüllten Stammsätze dienen ausschließlich als Beispiel.</t>
        </is>
      </c>
    </row>
  </sheetData>
  <autoFilter ref="A9:E29"/>
  <mergeCells count="1">
    <mergeCell ref="A1:E1"/>
  </mergeCells>
  <conditionalFormatting sqref="A10:A29">
    <cfRule type="expression" priority="1" dxfId="2">
      <formula>AND(A10&lt;&gt;"",COUNTIF($A$10:$A$29,A10)&gt;1)</formula>
    </cfRule>
  </conditionalFormatting>
  <conditionalFormatting sqref="B2">
    <cfRule type="expression" priority="2" dxfId="2">
      <formula>OR(B2&lt;B7,B2&gt;B8)</formula>
    </cfRule>
  </conditionalFormatting>
  <conditionalFormatting sqref="B7:B8">
    <cfRule type="expression" priority="3" dxfId="2">
      <formula>$B$7&gt;$B$8</formula>
    </cfRule>
  </conditionalFormatting>
  <dataValidations count="1">
    <dataValidation sqref="E10:E29" showErrorMessage="1" showDropDown="0" showInputMessage="1" allowBlank="1" errorTitle="Aktivstatus prüfen" error="Zulässig sind nur „Ja“ oder „Nein“." promptTitle="Aktivstatus" prompt="Bitte „Ja“ oder „Nein“ auswählen." type="list">
      <formula1>"Ja,Nein"</formula1>
    </dataValidation>
  </dataValidations>
  <pageMargins left="0.25" right="0.25" top="0.4" bottom="0.4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  <col width="18" customWidth="1" min="4" max="4"/>
    <col width="10" customWidth="1" min="5" max="5"/>
    <col width="10" customWidth="1" min="6" max="6"/>
    <col width="18" customWidth="1" min="7" max="7"/>
    <col width="14" customWidth="1" min="8" max="8"/>
    <col width="14" customWidth="1" min="9" max="9"/>
    <col width="14" customWidth="1" min="10" max="10"/>
    <col width="27" customWidth="1" min="11" max="11"/>
    <col width="32" customWidth="1" min="12" max="12"/>
    <col width="18" customWidth="1" min="13" max="13"/>
  </cols>
  <sheetData>
    <row r="1" ht="34" customHeight="1">
      <c r="A1" s="20" t="inlineStr">
        <is>
          <t>Datum</t>
        </is>
      </c>
      <c r="B1" s="20" t="inlineStr">
        <is>
          <t>Personal-ID</t>
        </is>
      </c>
      <c r="C1" s="20" t="inlineStr">
        <is>
          <t>Anzeigename</t>
        </is>
      </c>
      <c r="D1" s="20" t="inlineStr">
        <is>
          <t>Bereich</t>
        </is>
      </c>
      <c r="E1" s="20" t="inlineStr">
        <is>
          <t>Beginn</t>
        </is>
      </c>
      <c r="F1" s="20" t="inlineStr">
        <is>
          <t>Ende</t>
        </is>
      </c>
      <c r="G1" s="20" t="inlineStr">
        <is>
          <t>Pause in Minuten</t>
        </is>
      </c>
      <c r="H1" s="20" t="inlineStr">
        <is>
          <t>Sollstunden</t>
        </is>
      </c>
      <c r="I1" s="20" t="inlineStr">
        <is>
          <t>Iststunden</t>
        </is>
      </c>
      <c r="J1" s="20" t="inlineStr">
        <is>
          <t>Abweichung</t>
        </is>
      </c>
      <c r="K1" s="20" t="inlineStr">
        <is>
          <t>Prüfstatus</t>
        </is>
      </c>
      <c r="L1" s="20" t="inlineStr">
        <is>
          <t>Notiz</t>
        </is>
      </c>
      <c r="M1" s="20" t="inlineStr">
        <is>
          <t>Saldo bis Datum</t>
        </is>
      </c>
    </row>
    <row r="2" ht="22" customHeight="1">
      <c r="A2" s="21" t="n">
        <v>46266</v>
      </c>
      <c r="B2" s="19" t="inlineStr">
        <is>
          <t>P-001</t>
        </is>
      </c>
      <c r="C2" s="11">
        <f>IF(B2="","",IFERROR(INDEX(Einstellungen!$B$10:$B$29,MATCH(B2,Einstellungen!$A$10:$A$29,0)),"ID prüfen"))</f>
        <v/>
      </c>
      <c r="D2" s="11">
        <f>IF(B2="","",IFERROR(INDEX(Einstellungen!$C$10:$C$29,MATCH(B2,Einstellungen!$A$10:$A$29,0)),"ID prüfen"))</f>
        <v/>
      </c>
      <c r="E2" s="36" t="n">
        <v>0.6666666666666666</v>
      </c>
      <c r="F2" s="36" t="n">
        <v>0.9791666666666666</v>
      </c>
      <c r="G2" s="23" t="n">
        <v>30</v>
      </c>
      <c r="H2" s="24" t="n">
        <v>7</v>
      </c>
      <c r="I2" s="25">
        <f>IF(OR(E2="",F2=""),"",IFERROR(MAX(0,(F2-E2+IF(F2&lt;E2,1,0))*24-IF(G2="",0,G2)/60),""))</f>
        <v/>
      </c>
      <c r="J2" s="25">
        <f>IF(OR(H2="",I2=""),"",I2-H2)</f>
        <v/>
      </c>
      <c r="K2" s="11">
        <f>IF(AND(A2="",B2="",E2="",F2="",G2="",H2=""),"",IF(OR(A2="",B2=""),"Pflichtangabe fehlt",IF(C2="ID prüfen","ID prüfen",IF(OR(E2="",F2=""),"Zeitangabe unvollständig",IF(H2="","Sollstunden fehlen",IF(COUNTIFS($A$2:$A$101,A2,$B$2:$B$101,B2)&gt;1,"Doppelten Tag prüfen",IF(I2&gt;Einstellungen!$B$4,"Iststunden prüfen","OK")))))))</f>
        <v/>
      </c>
      <c r="L2" s="26" t="n"/>
      <c r="M2" s="25">
        <f>IF(OR(A2="",B2=""),"",IFERROR(INDEX(Einstellungen!$D$10:$D$29,MATCH(B2,Einstellungen!$A$10:$A$29,0))+SUMIFS($J$2:$J$101,$B$2:$B$101,B2,$A$2:$A$101,"&lt;="&amp;A2),""))</f>
        <v/>
      </c>
    </row>
    <row r="3" ht="22" customHeight="1">
      <c r="A3" s="21" t="n">
        <v>46267</v>
      </c>
      <c r="B3" s="19" t="inlineStr">
        <is>
          <t>P-001</t>
        </is>
      </c>
      <c r="C3" s="12">
        <f>IF(B3="","",IFERROR(INDEX(Einstellungen!$B$10:$B$29,MATCH(B3,Einstellungen!$A$10:$A$29,0)),"ID prüfen"))</f>
        <v/>
      </c>
      <c r="D3" s="12">
        <f>IF(B3="","",IFERROR(INDEX(Einstellungen!$C$10:$C$29,MATCH(B3,Einstellungen!$A$10:$A$29,0)),"ID prüfen"))</f>
        <v/>
      </c>
      <c r="E3" s="36" t="n">
        <v>0.6666666666666666</v>
      </c>
      <c r="F3" s="36" t="n">
        <v>0</v>
      </c>
      <c r="G3" s="23" t="n">
        <v>30</v>
      </c>
      <c r="H3" s="24" t="n">
        <v>7</v>
      </c>
      <c r="I3" s="27">
        <f>IF(OR(E3="",F3=""),"",IFERROR(MAX(0,(F3-E3+IF(F3&lt;E3,1,0))*24-IF(G3="",0,G3)/60),""))</f>
        <v/>
      </c>
      <c r="J3" s="27">
        <f>IF(OR(H3="",I3=""),"",I3-H3)</f>
        <v/>
      </c>
      <c r="K3" s="12">
        <f>IF(AND(A3="",B3="",E3="",F3="",G3="",H3=""),"",IF(OR(A3="",B3=""),"Pflichtangabe fehlt",IF(C3="ID prüfen","ID prüfen",IF(OR(E3="",F3=""),"Zeitangabe unvollständig",IF(H3="","Sollstunden fehlen",IF(COUNTIFS($A$2:$A$101,A3,$B$2:$B$101,B3)&gt;1,"Doppelten Tag prüfen",IF(I3&gt;Einstellungen!$B$4,"Iststunden prüfen","OK")))))))</f>
        <v/>
      </c>
      <c r="L3" s="26" t="n"/>
      <c r="M3" s="27">
        <f>IF(OR(A3="",B3=""),"",IFERROR(INDEX(Einstellungen!$D$10:$D$29,MATCH(B3,Einstellungen!$A$10:$A$29,0))+SUMIFS($J$2:$J$101,$B$2:$B$101,B3,$A$2:$A$101,"&lt;="&amp;A3),""))</f>
        <v/>
      </c>
    </row>
    <row r="4" ht="22" customHeight="1">
      <c r="A4" s="21" t="n">
        <v>46266</v>
      </c>
      <c r="B4" s="19" t="inlineStr">
        <is>
          <t>P-002</t>
        </is>
      </c>
      <c r="C4" s="11">
        <f>IF(B4="","",IFERROR(INDEX(Einstellungen!$B$10:$B$29,MATCH(B4,Einstellungen!$A$10:$A$29,0)),"ID prüfen"))</f>
        <v/>
      </c>
      <c r="D4" s="11">
        <f>IF(B4="","",IFERROR(INDEX(Einstellungen!$C$10:$C$29,MATCH(B4,Einstellungen!$A$10:$A$29,0)),"ID prüfen"))</f>
        <v/>
      </c>
      <c r="E4" s="36" t="n">
        <v>0.4166666666666667</v>
      </c>
      <c r="F4" s="36" t="n">
        <v>0.75</v>
      </c>
      <c r="G4" s="23" t="n">
        <v>30</v>
      </c>
      <c r="H4" s="24" t="n">
        <v>8</v>
      </c>
      <c r="I4" s="25">
        <f>IF(OR(E4="",F4=""),"",IFERROR(MAX(0,(F4-E4+IF(F4&lt;E4,1,0))*24-IF(G4="",0,G4)/60),""))</f>
        <v/>
      </c>
      <c r="J4" s="25">
        <f>IF(OR(H4="",I4=""),"",I4-H4)</f>
        <v/>
      </c>
      <c r="K4" s="11">
        <f>IF(AND(A4="",B4="",E4="",F4="",G4="",H4=""),"",IF(OR(A4="",B4=""),"Pflichtangabe fehlt",IF(C4="ID prüfen","ID prüfen",IF(OR(E4="",F4=""),"Zeitangabe unvollständig",IF(H4="","Sollstunden fehlen",IF(COUNTIFS($A$2:$A$101,A4,$B$2:$B$101,B4)&gt;1,"Doppelten Tag prüfen",IF(I4&gt;Einstellungen!$B$4,"Iststunden prüfen","OK")))))))</f>
        <v/>
      </c>
      <c r="L4" s="26" t="n"/>
      <c r="M4" s="25">
        <f>IF(OR(A4="",B4=""),"",IFERROR(INDEX(Einstellungen!$D$10:$D$29,MATCH(B4,Einstellungen!$A$10:$A$29,0))+SUMIFS($J$2:$J$101,$B$2:$B$101,B4,$A$2:$A$101,"&lt;="&amp;A4),""))</f>
        <v/>
      </c>
    </row>
    <row r="5" ht="22" customHeight="1">
      <c r="A5" s="21" t="n">
        <v>46267</v>
      </c>
      <c r="B5" s="19" t="inlineStr">
        <is>
          <t>P-002</t>
        </is>
      </c>
      <c r="C5" s="12">
        <f>IF(B5="","",IFERROR(INDEX(Einstellungen!$B$10:$B$29,MATCH(B5,Einstellungen!$A$10:$A$29,0)),"ID prüfen"))</f>
        <v/>
      </c>
      <c r="D5" s="12">
        <f>IF(B5="","",IFERROR(INDEX(Einstellungen!$C$10:$C$29,MATCH(B5,Einstellungen!$A$10:$A$29,0)),"ID prüfen"))</f>
        <v/>
      </c>
      <c r="E5" s="36" t="n">
        <v>0.4166666666666667</v>
      </c>
      <c r="F5" s="36" t="n">
        <v>0.7916666666666666</v>
      </c>
      <c r="G5" s="23" t="n">
        <v>45</v>
      </c>
      <c r="H5" s="24" t="n">
        <v>8</v>
      </c>
      <c r="I5" s="27">
        <f>IF(OR(E5="",F5=""),"",IFERROR(MAX(0,(F5-E5+IF(F5&lt;E5,1,0))*24-IF(G5="",0,G5)/60),""))</f>
        <v/>
      </c>
      <c r="J5" s="27">
        <f>IF(OR(H5="",I5=""),"",I5-H5)</f>
        <v/>
      </c>
      <c r="K5" s="12">
        <f>IF(AND(A5="",B5="",E5="",F5="",G5="",H5=""),"",IF(OR(A5="",B5=""),"Pflichtangabe fehlt",IF(C5="ID prüfen","ID prüfen",IF(OR(E5="",F5=""),"Zeitangabe unvollständig",IF(H5="","Sollstunden fehlen",IF(COUNTIFS($A$2:$A$101,A5,$B$2:$B$101,B5)&gt;1,"Doppelten Tag prüfen",IF(I5&gt;Einstellungen!$B$4,"Iststunden prüfen","OK")))))))</f>
        <v/>
      </c>
      <c r="L5" s="26" t="n"/>
      <c r="M5" s="27">
        <f>IF(OR(A5="",B5=""),"",IFERROR(INDEX(Einstellungen!$D$10:$D$29,MATCH(B5,Einstellungen!$A$10:$A$29,0))+SUMIFS($J$2:$J$101,$B$2:$B$101,B5,$A$2:$A$101,"&lt;="&amp;A5),""))</f>
        <v/>
      </c>
    </row>
    <row r="6" ht="22" customHeight="1">
      <c r="A6" s="21" t="n">
        <v>46268</v>
      </c>
      <c r="B6" s="19" t="inlineStr">
        <is>
          <t>P-003</t>
        </is>
      </c>
      <c r="C6" s="11">
        <f>IF(B6="","",IFERROR(INDEX(Einstellungen!$B$10:$B$29,MATCH(B6,Einstellungen!$A$10:$A$29,0)),"ID prüfen"))</f>
        <v/>
      </c>
      <c r="D6" s="11">
        <f>IF(B6="","",IFERROR(INDEX(Einstellungen!$C$10:$C$29,MATCH(B6,Einstellungen!$A$10:$A$29,0)),"ID prüfen"))</f>
        <v/>
      </c>
      <c r="E6" s="36" t="n">
        <v>0.75</v>
      </c>
      <c r="F6" s="36" t="n">
        <v>0.08333333333333333</v>
      </c>
      <c r="G6" s="23" t="n">
        <v>30</v>
      </c>
      <c r="H6" s="24" t="n">
        <v>7.5</v>
      </c>
      <c r="I6" s="25">
        <f>IF(OR(E6="",F6=""),"",IFERROR(MAX(0,(F6-E6+IF(F6&lt;E6,1,0))*24-IF(G6="",0,G6)/60),""))</f>
        <v/>
      </c>
      <c r="J6" s="25">
        <f>IF(OR(H6="",I6=""),"",I6-H6)</f>
        <v/>
      </c>
      <c r="K6" s="11">
        <f>IF(AND(A6="",B6="",E6="",F6="",G6="",H6=""),"",IF(OR(A6="",B6=""),"Pflichtangabe fehlt",IF(C6="ID prüfen","ID prüfen",IF(OR(E6="",F6=""),"Zeitangabe unvollständig",IF(H6="","Sollstunden fehlen",IF(COUNTIFS($A$2:$A$101,A6,$B$2:$B$101,B6)&gt;1,"Doppelten Tag prüfen",IF(I6&gt;Einstellungen!$B$4,"Iststunden prüfen","OK")))))))</f>
        <v/>
      </c>
      <c r="L6" s="26" t="n"/>
      <c r="M6" s="25">
        <f>IF(OR(A6="",B6=""),"",IFERROR(INDEX(Einstellungen!$D$10:$D$29,MATCH(B6,Einstellungen!$A$10:$A$29,0))+SUMIFS($J$2:$J$101,$B$2:$B$101,B6,$A$2:$A$101,"&lt;="&amp;A6),""))</f>
        <v/>
      </c>
    </row>
    <row r="7" ht="22" customHeight="1">
      <c r="A7" s="21" t="n">
        <v>46269</v>
      </c>
      <c r="B7" s="19" t="inlineStr">
        <is>
          <t>P-003</t>
        </is>
      </c>
      <c r="C7" s="12">
        <f>IF(B7="","",IFERROR(INDEX(Einstellungen!$B$10:$B$29,MATCH(B7,Einstellungen!$A$10:$A$29,0)),"ID prüfen"))</f>
        <v/>
      </c>
      <c r="D7" s="12">
        <f>IF(B7="","",IFERROR(INDEX(Einstellungen!$C$10:$C$29,MATCH(B7,Einstellungen!$A$10:$A$29,0)),"ID prüfen"))</f>
        <v/>
      </c>
      <c r="E7" s="36" t="n">
        <v>0.75</v>
      </c>
      <c r="F7" s="36" t="n">
        <v>0.0625</v>
      </c>
      <c r="G7" s="23" t="n">
        <v>30</v>
      </c>
      <c r="H7" s="24" t="n">
        <v>7.5</v>
      </c>
      <c r="I7" s="27">
        <f>IF(OR(E7="",F7=""),"",IFERROR(MAX(0,(F7-E7+IF(F7&lt;E7,1,0))*24-IF(G7="",0,G7)/60),""))</f>
        <v/>
      </c>
      <c r="J7" s="27">
        <f>IF(OR(H7="",I7=""),"",I7-H7)</f>
        <v/>
      </c>
      <c r="K7" s="12">
        <f>IF(AND(A7="",B7="",E7="",F7="",G7="",H7=""),"",IF(OR(A7="",B7=""),"Pflichtangabe fehlt",IF(C7="ID prüfen","ID prüfen",IF(OR(E7="",F7=""),"Zeitangabe unvollständig",IF(H7="","Sollstunden fehlen",IF(COUNTIFS($A$2:$A$101,A7,$B$2:$B$101,B7)&gt;1,"Doppelten Tag prüfen",IF(I7&gt;Einstellungen!$B$4,"Iststunden prüfen","OK")))))))</f>
        <v/>
      </c>
      <c r="L7" s="26" t="n"/>
      <c r="M7" s="27">
        <f>IF(OR(A7="",B7=""),"",IFERROR(INDEX(Einstellungen!$D$10:$D$29,MATCH(B7,Einstellungen!$A$10:$A$29,0))+SUMIFS($J$2:$J$101,$B$2:$B$101,B7,$A$2:$A$101,"&lt;="&amp;A7),""))</f>
        <v/>
      </c>
    </row>
    <row r="8" ht="22" customHeight="1">
      <c r="A8" s="21" t="n">
        <v>46270</v>
      </c>
      <c r="B8" s="19" t="inlineStr">
        <is>
          <t>P-004</t>
        </is>
      </c>
      <c r="C8" s="11">
        <f>IF(B8="","",IFERROR(INDEX(Einstellungen!$B$10:$B$29,MATCH(B8,Einstellungen!$A$10:$A$29,0)),"ID prüfen"))</f>
        <v/>
      </c>
      <c r="D8" s="11">
        <f>IF(B8="","",IFERROR(INDEX(Einstellungen!$C$10:$C$29,MATCH(B8,Einstellungen!$A$10:$A$29,0)),"ID prüfen"))</f>
        <v/>
      </c>
      <c r="E8" s="36" t="n">
        <v>0.5833333333333334</v>
      </c>
      <c r="F8" s="36" t="n">
        <v>0.9583333333333334</v>
      </c>
      <c r="G8" s="23" t="n">
        <v>45</v>
      </c>
      <c r="H8" s="24" t="n">
        <v>8</v>
      </c>
      <c r="I8" s="25">
        <f>IF(OR(E8="",F8=""),"",IFERROR(MAX(0,(F8-E8+IF(F8&lt;E8,1,0))*24-IF(G8="",0,G8)/60),""))</f>
        <v/>
      </c>
      <c r="J8" s="25">
        <f>IF(OR(H8="",I8=""),"",I8-H8)</f>
        <v/>
      </c>
      <c r="K8" s="11">
        <f>IF(AND(A8="",B8="",E8="",F8="",G8="",H8=""),"",IF(OR(A8="",B8=""),"Pflichtangabe fehlt",IF(C8="ID prüfen","ID prüfen",IF(OR(E8="",F8=""),"Zeitangabe unvollständig",IF(H8="","Sollstunden fehlen",IF(COUNTIFS($A$2:$A$101,A8,$B$2:$B$101,B8)&gt;1,"Doppelten Tag prüfen",IF(I8&gt;Einstellungen!$B$4,"Iststunden prüfen","OK")))))))</f>
        <v/>
      </c>
      <c r="L8" s="26" t="n"/>
      <c r="M8" s="25">
        <f>IF(OR(A8="",B8=""),"",IFERROR(INDEX(Einstellungen!$D$10:$D$29,MATCH(B8,Einstellungen!$A$10:$A$29,0))+SUMIFS($J$2:$J$101,$B$2:$B$101,B8,$A$2:$A$101,"&lt;="&amp;A8),""))</f>
        <v/>
      </c>
    </row>
    <row r="9" ht="22" customHeight="1">
      <c r="A9" s="21" t="n">
        <v>46271</v>
      </c>
      <c r="B9" s="19" t="inlineStr">
        <is>
          <t>P-004</t>
        </is>
      </c>
      <c r="C9" s="12">
        <f>IF(B9="","",IFERROR(INDEX(Einstellungen!$B$10:$B$29,MATCH(B9,Einstellungen!$A$10:$A$29,0)),"ID prüfen"))</f>
        <v/>
      </c>
      <c r="D9" s="12">
        <f>IF(B9="","",IFERROR(INDEX(Einstellungen!$C$10:$C$29,MATCH(B9,Einstellungen!$A$10:$A$29,0)),"ID prüfen"))</f>
        <v/>
      </c>
      <c r="E9" s="36" t="n">
        <v>0.5</v>
      </c>
      <c r="F9" s="36" t="n">
        <v>0.8333333333333334</v>
      </c>
      <c r="G9" s="23" t="n">
        <v>30</v>
      </c>
      <c r="H9" s="24" t="n">
        <v>8</v>
      </c>
      <c r="I9" s="27">
        <f>IF(OR(E9="",F9=""),"",IFERROR(MAX(0,(F9-E9+IF(F9&lt;E9,1,0))*24-IF(G9="",0,G9)/60),""))</f>
        <v/>
      </c>
      <c r="J9" s="27">
        <f>IF(OR(H9="",I9=""),"",I9-H9)</f>
        <v/>
      </c>
      <c r="K9" s="12">
        <f>IF(AND(A9="",B9="",E9="",F9="",G9="",H9=""),"",IF(OR(A9="",B9=""),"Pflichtangabe fehlt",IF(C9="ID prüfen","ID prüfen",IF(OR(E9="",F9=""),"Zeitangabe unvollständig",IF(H9="","Sollstunden fehlen",IF(COUNTIFS($A$2:$A$101,A9,$B$2:$B$101,B9)&gt;1,"Doppelten Tag prüfen",IF(I9&gt;Einstellungen!$B$4,"Iststunden prüfen","OK")))))))</f>
        <v/>
      </c>
      <c r="L9" s="26" t="n"/>
      <c r="M9" s="27">
        <f>IF(OR(A9="",B9=""),"",IFERROR(INDEX(Einstellungen!$D$10:$D$29,MATCH(B9,Einstellungen!$A$10:$A$29,0))+SUMIFS($J$2:$J$101,$B$2:$B$101,B9,$A$2:$A$101,"&lt;="&amp;A9),""))</f>
        <v/>
      </c>
    </row>
    <row r="10" ht="22" customHeight="1">
      <c r="A10" s="21" t="n">
        <v>46272</v>
      </c>
      <c r="B10" s="19" t="inlineStr">
        <is>
          <t>P-001</t>
        </is>
      </c>
      <c r="C10" s="11">
        <f>IF(B10="","",IFERROR(INDEX(Einstellungen!$B$10:$B$29,MATCH(B10,Einstellungen!$A$10:$A$29,0)),"ID prüfen"))</f>
        <v/>
      </c>
      <c r="D10" s="11">
        <f>IF(B10="","",IFERROR(INDEX(Einstellungen!$C$10:$C$29,MATCH(B10,Einstellungen!$A$10:$A$29,0)),"ID prüfen"))</f>
        <v/>
      </c>
      <c r="E10" s="36" t="n">
        <v>0.4583333333333333</v>
      </c>
      <c r="F10" s="36" t="n">
        <v>0.7083333333333334</v>
      </c>
      <c r="G10" s="23" t="n">
        <v>20</v>
      </c>
      <c r="H10" s="24" t="n">
        <v>6</v>
      </c>
      <c r="I10" s="25">
        <f>IF(OR(E10="",F10=""),"",IFERROR(MAX(0,(F10-E10+IF(F10&lt;E10,1,0))*24-IF(G10="",0,G10)/60),""))</f>
        <v/>
      </c>
      <c r="J10" s="25">
        <f>IF(OR(H10="",I10=""),"",I10-H10)</f>
        <v/>
      </c>
      <c r="K10" s="11">
        <f>IF(AND(A10="",B10="",E10="",F10="",G10="",H10=""),"",IF(OR(A10="",B10=""),"Pflichtangabe fehlt",IF(C10="ID prüfen","ID prüfen",IF(OR(E10="",F10=""),"Zeitangabe unvollständig",IF(H10="","Sollstunden fehlen",IF(COUNTIFS($A$2:$A$101,A10,$B$2:$B$101,B10)&gt;1,"Doppelten Tag prüfen",IF(I10&gt;Einstellungen!$B$4,"Iststunden prüfen","OK")))))))</f>
        <v/>
      </c>
      <c r="L10" s="26" t="n"/>
      <c r="M10" s="25">
        <f>IF(OR(A10="",B10=""),"",IFERROR(INDEX(Einstellungen!$D$10:$D$29,MATCH(B10,Einstellungen!$A$10:$A$29,0))+SUMIFS($J$2:$J$101,$B$2:$B$101,B10,$A$2:$A$101,"&lt;="&amp;A10),""))</f>
        <v/>
      </c>
    </row>
    <row r="11" ht="22" customHeight="1">
      <c r="A11" s="21" t="n">
        <v>46272</v>
      </c>
      <c r="B11" s="19" t="inlineStr">
        <is>
          <t>P-002</t>
        </is>
      </c>
      <c r="C11" s="12">
        <f>IF(B11="","",IFERROR(INDEX(Einstellungen!$B$10:$B$29,MATCH(B11,Einstellungen!$A$10:$A$29,0)),"ID prüfen"))</f>
        <v/>
      </c>
      <c r="D11" s="12">
        <f>IF(B11="","",IFERROR(INDEX(Einstellungen!$C$10:$C$29,MATCH(B11,Einstellungen!$A$10:$A$29,0)),"ID prüfen"))</f>
        <v/>
      </c>
      <c r="E11" s="36" t="n">
        <v>0.375</v>
      </c>
      <c r="F11" s="36" t="n">
        <v>0.6875</v>
      </c>
      <c r="G11" s="23" t="n">
        <v>30</v>
      </c>
      <c r="H11" s="24" t="n">
        <v>7</v>
      </c>
      <c r="I11" s="27">
        <f>IF(OR(E11="",F11=""),"",IFERROR(MAX(0,(F11-E11+IF(F11&lt;E11,1,0))*24-IF(G11="",0,G11)/60),""))</f>
        <v/>
      </c>
      <c r="J11" s="27">
        <f>IF(OR(H11="",I11=""),"",I11-H11)</f>
        <v/>
      </c>
      <c r="K11" s="12">
        <f>IF(AND(A11="",B11="",E11="",F11="",G11="",H11=""),"",IF(OR(A11="",B11=""),"Pflichtangabe fehlt",IF(C11="ID prüfen","ID prüfen",IF(OR(E11="",F11=""),"Zeitangabe unvollständig",IF(H11="","Sollstunden fehlen",IF(COUNTIFS($A$2:$A$101,A11,$B$2:$B$101,B11)&gt;1,"Doppelten Tag prüfen",IF(I11&gt;Einstellungen!$B$4,"Iststunden prüfen","OK")))))))</f>
        <v/>
      </c>
      <c r="L11" s="26" t="n"/>
      <c r="M11" s="27">
        <f>IF(OR(A11="",B11=""),"",IFERROR(INDEX(Einstellungen!$D$10:$D$29,MATCH(B11,Einstellungen!$A$10:$A$29,0))+SUMIFS($J$2:$J$101,$B$2:$B$101,B11,$A$2:$A$101,"&lt;="&amp;A11),""))</f>
        <v/>
      </c>
    </row>
    <row r="12" ht="22" customHeight="1">
      <c r="A12" s="21" t="n"/>
      <c r="B12" s="19" t="n"/>
      <c r="C12" s="11">
        <f>IF(B12="","",IFERROR(INDEX(Einstellungen!$B$10:$B$29,MATCH(B12,Einstellungen!$A$10:$A$29,0)),"ID prüfen"))</f>
        <v/>
      </c>
      <c r="D12" s="11">
        <f>IF(B12="","",IFERROR(INDEX(Einstellungen!$C$10:$C$29,MATCH(B12,Einstellungen!$A$10:$A$29,0)),"ID prüfen"))</f>
        <v/>
      </c>
      <c r="E12" s="36" t="n"/>
      <c r="F12" s="36" t="n"/>
      <c r="G12" s="23" t="n"/>
      <c r="H12" s="24" t="n"/>
      <c r="I12" s="25">
        <f>IF(OR(E12="",F12=""),"",IFERROR(MAX(0,(F12-E12+IF(F12&lt;E12,1,0))*24-IF(G12="",0,G12)/60),""))</f>
        <v/>
      </c>
      <c r="J12" s="25">
        <f>IF(OR(H12="",I12=""),"",I12-H12)</f>
        <v/>
      </c>
      <c r="K12" s="11">
        <f>IF(AND(A12="",B12="",E12="",F12="",G12="",H12=""),"",IF(OR(A12="",B12=""),"Pflichtangabe fehlt",IF(C12="ID prüfen","ID prüfen",IF(OR(E12="",F12=""),"Zeitangabe unvollständig",IF(H12="","Sollstunden fehlen",IF(COUNTIFS($A$2:$A$101,A12,$B$2:$B$101,B12)&gt;1,"Doppelten Tag prüfen",IF(I12&gt;Einstellungen!$B$4,"Iststunden prüfen","OK")))))))</f>
        <v/>
      </c>
      <c r="L12" s="26" t="n"/>
      <c r="M12" s="25">
        <f>IF(OR(A12="",B12=""),"",IFERROR(INDEX(Einstellungen!$D$10:$D$29,MATCH(B12,Einstellungen!$A$10:$A$29,0))+SUMIFS($J$2:$J$101,$B$2:$B$101,B12,$A$2:$A$101,"&lt;="&amp;A12),""))</f>
        <v/>
      </c>
    </row>
    <row r="13" ht="22" customHeight="1">
      <c r="A13" s="21" t="n"/>
      <c r="B13" s="19" t="n"/>
      <c r="C13" s="12">
        <f>IF(B13="","",IFERROR(INDEX(Einstellungen!$B$10:$B$29,MATCH(B13,Einstellungen!$A$10:$A$29,0)),"ID prüfen"))</f>
        <v/>
      </c>
      <c r="D13" s="12">
        <f>IF(B13="","",IFERROR(INDEX(Einstellungen!$C$10:$C$29,MATCH(B13,Einstellungen!$A$10:$A$29,0)),"ID prüfen"))</f>
        <v/>
      </c>
      <c r="E13" s="36" t="n"/>
      <c r="F13" s="36" t="n"/>
      <c r="G13" s="23" t="n"/>
      <c r="H13" s="24" t="n"/>
      <c r="I13" s="27">
        <f>IF(OR(E13="",F13=""),"",IFERROR(MAX(0,(F13-E13+IF(F13&lt;E13,1,0))*24-IF(G13="",0,G13)/60),""))</f>
        <v/>
      </c>
      <c r="J13" s="27">
        <f>IF(OR(H13="",I13=""),"",I13-H13)</f>
        <v/>
      </c>
      <c r="K13" s="12">
        <f>IF(AND(A13="",B13="",E13="",F13="",G13="",H13=""),"",IF(OR(A13="",B13=""),"Pflichtangabe fehlt",IF(C13="ID prüfen","ID prüfen",IF(OR(E13="",F13=""),"Zeitangabe unvollständig",IF(H13="","Sollstunden fehlen",IF(COUNTIFS($A$2:$A$101,A13,$B$2:$B$101,B13)&gt;1,"Doppelten Tag prüfen",IF(I13&gt;Einstellungen!$B$4,"Iststunden prüfen","OK")))))))</f>
        <v/>
      </c>
      <c r="L13" s="26" t="n"/>
      <c r="M13" s="27">
        <f>IF(OR(A13="",B13=""),"",IFERROR(INDEX(Einstellungen!$D$10:$D$29,MATCH(B13,Einstellungen!$A$10:$A$29,0))+SUMIFS($J$2:$J$101,$B$2:$B$101,B13,$A$2:$A$101,"&lt;="&amp;A13),""))</f>
        <v/>
      </c>
    </row>
    <row r="14" ht="22" customHeight="1">
      <c r="A14" s="21" t="n"/>
      <c r="B14" s="19" t="n"/>
      <c r="C14" s="11">
        <f>IF(B14="","",IFERROR(INDEX(Einstellungen!$B$10:$B$29,MATCH(B14,Einstellungen!$A$10:$A$29,0)),"ID prüfen"))</f>
        <v/>
      </c>
      <c r="D14" s="11">
        <f>IF(B14="","",IFERROR(INDEX(Einstellungen!$C$10:$C$29,MATCH(B14,Einstellungen!$A$10:$A$29,0)),"ID prüfen"))</f>
        <v/>
      </c>
      <c r="E14" s="36" t="n"/>
      <c r="F14" s="36" t="n"/>
      <c r="G14" s="23" t="n"/>
      <c r="H14" s="24" t="n"/>
      <c r="I14" s="25">
        <f>IF(OR(E14="",F14=""),"",IFERROR(MAX(0,(F14-E14+IF(F14&lt;E14,1,0))*24-IF(G14="",0,G14)/60),""))</f>
        <v/>
      </c>
      <c r="J14" s="25">
        <f>IF(OR(H14="",I14=""),"",I14-H14)</f>
        <v/>
      </c>
      <c r="K14" s="11">
        <f>IF(AND(A14="",B14="",E14="",F14="",G14="",H14=""),"",IF(OR(A14="",B14=""),"Pflichtangabe fehlt",IF(C14="ID prüfen","ID prüfen",IF(OR(E14="",F14=""),"Zeitangabe unvollständig",IF(H14="","Sollstunden fehlen",IF(COUNTIFS($A$2:$A$101,A14,$B$2:$B$101,B14)&gt;1,"Doppelten Tag prüfen",IF(I14&gt;Einstellungen!$B$4,"Iststunden prüfen","OK")))))))</f>
        <v/>
      </c>
      <c r="L14" s="26" t="n"/>
      <c r="M14" s="25">
        <f>IF(OR(A14="",B14=""),"",IFERROR(INDEX(Einstellungen!$D$10:$D$29,MATCH(B14,Einstellungen!$A$10:$A$29,0))+SUMIFS($J$2:$J$101,$B$2:$B$101,B14,$A$2:$A$101,"&lt;="&amp;A14),""))</f>
        <v/>
      </c>
    </row>
    <row r="15" ht="22" customHeight="1">
      <c r="A15" s="21" t="n"/>
      <c r="B15" s="19" t="n"/>
      <c r="C15" s="12">
        <f>IF(B15="","",IFERROR(INDEX(Einstellungen!$B$10:$B$29,MATCH(B15,Einstellungen!$A$10:$A$29,0)),"ID prüfen"))</f>
        <v/>
      </c>
      <c r="D15" s="12">
        <f>IF(B15="","",IFERROR(INDEX(Einstellungen!$C$10:$C$29,MATCH(B15,Einstellungen!$A$10:$A$29,0)),"ID prüfen"))</f>
        <v/>
      </c>
      <c r="E15" s="36" t="n"/>
      <c r="F15" s="36" t="n"/>
      <c r="G15" s="23" t="n"/>
      <c r="H15" s="24" t="n"/>
      <c r="I15" s="27">
        <f>IF(OR(E15="",F15=""),"",IFERROR(MAX(0,(F15-E15+IF(F15&lt;E15,1,0))*24-IF(G15="",0,G15)/60),""))</f>
        <v/>
      </c>
      <c r="J15" s="27">
        <f>IF(OR(H15="",I15=""),"",I15-H15)</f>
        <v/>
      </c>
      <c r="K15" s="12">
        <f>IF(AND(A15="",B15="",E15="",F15="",G15="",H15=""),"",IF(OR(A15="",B15=""),"Pflichtangabe fehlt",IF(C15="ID prüfen","ID prüfen",IF(OR(E15="",F15=""),"Zeitangabe unvollständig",IF(H15="","Sollstunden fehlen",IF(COUNTIFS($A$2:$A$101,A15,$B$2:$B$101,B15)&gt;1,"Doppelten Tag prüfen",IF(I15&gt;Einstellungen!$B$4,"Iststunden prüfen","OK")))))))</f>
        <v/>
      </c>
      <c r="L15" s="26" t="n"/>
      <c r="M15" s="27">
        <f>IF(OR(A15="",B15=""),"",IFERROR(INDEX(Einstellungen!$D$10:$D$29,MATCH(B15,Einstellungen!$A$10:$A$29,0))+SUMIFS($J$2:$J$101,$B$2:$B$101,B15,$A$2:$A$101,"&lt;="&amp;A15),""))</f>
        <v/>
      </c>
    </row>
    <row r="16" ht="22" customHeight="1">
      <c r="A16" s="21" t="n"/>
      <c r="B16" s="19" t="n"/>
      <c r="C16" s="11">
        <f>IF(B16="","",IFERROR(INDEX(Einstellungen!$B$10:$B$29,MATCH(B16,Einstellungen!$A$10:$A$29,0)),"ID prüfen"))</f>
        <v/>
      </c>
      <c r="D16" s="11">
        <f>IF(B16="","",IFERROR(INDEX(Einstellungen!$C$10:$C$29,MATCH(B16,Einstellungen!$A$10:$A$29,0)),"ID prüfen"))</f>
        <v/>
      </c>
      <c r="E16" s="36" t="n"/>
      <c r="F16" s="36" t="n"/>
      <c r="G16" s="23" t="n"/>
      <c r="H16" s="24" t="n"/>
      <c r="I16" s="25">
        <f>IF(OR(E16="",F16=""),"",IFERROR(MAX(0,(F16-E16+IF(F16&lt;E16,1,0))*24-IF(G16="",0,G16)/60),""))</f>
        <v/>
      </c>
      <c r="J16" s="25">
        <f>IF(OR(H16="",I16=""),"",I16-H16)</f>
        <v/>
      </c>
      <c r="K16" s="11">
        <f>IF(AND(A16="",B16="",E16="",F16="",G16="",H16=""),"",IF(OR(A16="",B16=""),"Pflichtangabe fehlt",IF(C16="ID prüfen","ID prüfen",IF(OR(E16="",F16=""),"Zeitangabe unvollständig",IF(H16="","Sollstunden fehlen",IF(COUNTIFS($A$2:$A$101,A16,$B$2:$B$101,B16)&gt;1,"Doppelten Tag prüfen",IF(I16&gt;Einstellungen!$B$4,"Iststunden prüfen","OK")))))))</f>
        <v/>
      </c>
      <c r="L16" s="26" t="n"/>
      <c r="M16" s="25">
        <f>IF(OR(A16="",B16=""),"",IFERROR(INDEX(Einstellungen!$D$10:$D$29,MATCH(B16,Einstellungen!$A$10:$A$29,0))+SUMIFS($J$2:$J$101,$B$2:$B$101,B16,$A$2:$A$101,"&lt;="&amp;A16),""))</f>
        <v/>
      </c>
    </row>
    <row r="17" ht="22" customHeight="1">
      <c r="A17" s="21" t="n"/>
      <c r="B17" s="19" t="n"/>
      <c r="C17" s="12">
        <f>IF(B17="","",IFERROR(INDEX(Einstellungen!$B$10:$B$29,MATCH(B17,Einstellungen!$A$10:$A$29,0)),"ID prüfen"))</f>
        <v/>
      </c>
      <c r="D17" s="12">
        <f>IF(B17="","",IFERROR(INDEX(Einstellungen!$C$10:$C$29,MATCH(B17,Einstellungen!$A$10:$A$29,0)),"ID prüfen"))</f>
        <v/>
      </c>
      <c r="E17" s="36" t="n"/>
      <c r="F17" s="36" t="n"/>
      <c r="G17" s="23" t="n"/>
      <c r="H17" s="24" t="n"/>
      <c r="I17" s="27">
        <f>IF(OR(E17="",F17=""),"",IFERROR(MAX(0,(F17-E17+IF(F17&lt;E17,1,0))*24-IF(G17="",0,G17)/60),""))</f>
        <v/>
      </c>
      <c r="J17" s="27">
        <f>IF(OR(H17="",I17=""),"",I17-H17)</f>
        <v/>
      </c>
      <c r="K17" s="12">
        <f>IF(AND(A17="",B17="",E17="",F17="",G17="",H17=""),"",IF(OR(A17="",B17=""),"Pflichtangabe fehlt",IF(C17="ID prüfen","ID prüfen",IF(OR(E17="",F17=""),"Zeitangabe unvollständig",IF(H17="","Sollstunden fehlen",IF(COUNTIFS($A$2:$A$101,A17,$B$2:$B$101,B17)&gt;1,"Doppelten Tag prüfen",IF(I17&gt;Einstellungen!$B$4,"Iststunden prüfen","OK")))))))</f>
        <v/>
      </c>
      <c r="L17" s="26" t="n"/>
      <c r="M17" s="27">
        <f>IF(OR(A17="",B17=""),"",IFERROR(INDEX(Einstellungen!$D$10:$D$29,MATCH(B17,Einstellungen!$A$10:$A$29,0))+SUMIFS($J$2:$J$101,$B$2:$B$101,B17,$A$2:$A$101,"&lt;="&amp;A17),""))</f>
        <v/>
      </c>
    </row>
    <row r="18" ht="22" customHeight="1">
      <c r="A18" s="21" t="n"/>
      <c r="B18" s="19" t="n"/>
      <c r="C18" s="11">
        <f>IF(B18="","",IFERROR(INDEX(Einstellungen!$B$10:$B$29,MATCH(B18,Einstellungen!$A$10:$A$29,0)),"ID prüfen"))</f>
        <v/>
      </c>
      <c r="D18" s="11">
        <f>IF(B18="","",IFERROR(INDEX(Einstellungen!$C$10:$C$29,MATCH(B18,Einstellungen!$A$10:$A$29,0)),"ID prüfen"))</f>
        <v/>
      </c>
      <c r="E18" s="36" t="n"/>
      <c r="F18" s="36" t="n"/>
      <c r="G18" s="23" t="n"/>
      <c r="H18" s="24" t="n"/>
      <c r="I18" s="25">
        <f>IF(OR(E18="",F18=""),"",IFERROR(MAX(0,(F18-E18+IF(F18&lt;E18,1,0))*24-IF(G18="",0,G18)/60),""))</f>
        <v/>
      </c>
      <c r="J18" s="25">
        <f>IF(OR(H18="",I18=""),"",I18-H18)</f>
        <v/>
      </c>
      <c r="K18" s="11">
        <f>IF(AND(A18="",B18="",E18="",F18="",G18="",H18=""),"",IF(OR(A18="",B18=""),"Pflichtangabe fehlt",IF(C18="ID prüfen","ID prüfen",IF(OR(E18="",F18=""),"Zeitangabe unvollständig",IF(H18="","Sollstunden fehlen",IF(COUNTIFS($A$2:$A$101,A18,$B$2:$B$101,B18)&gt;1,"Doppelten Tag prüfen",IF(I18&gt;Einstellungen!$B$4,"Iststunden prüfen","OK")))))))</f>
        <v/>
      </c>
      <c r="L18" s="26" t="n"/>
      <c r="M18" s="25">
        <f>IF(OR(A18="",B18=""),"",IFERROR(INDEX(Einstellungen!$D$10:$D$29,MATCH(B18,Einstellungen!$A$10:$A$29,0))+SUMIFS($J$2:$J$101,$B$2:$B$101,B18,$A$2:$A$101,"&lt;="&amp;A18),""))</f>
        <v/>
      </c>
    </row>
    <row r="19" ht="22" customHeight="1">
      <c r="A19" s="21" t="n"/>
      <c r="B19" s="19" t="n"/>
      <c r="C19" s="12">
        <f>IF(B19="","",IFERROR(INDEX(Einstellungen!$B$10:$B$29,MATCH(B19,Einstellungen!$A$10:$A$29,0)),"ID prüfen"))</f>
        <v/>
      </c>
      <c r="D19" s="12">
        <f>IF(B19="","",IFERROR(INDEX(Einstellungen!$C$10:$C$29,MATCH(B19,Einstellungen!$A$10:$A$29,0)),"ID prüfen"))</f>
        <v/>
      </c>
      <c r="E19" s="36" t="n"/>
      <c r="F19" s="36" t="n"/>
      <c r="G19" s="23" t="n"/>
      <c r="H19" s="24" t="n"/>
      <c r="I19" s="27">
        <f>IF(OR(E19="",F19=""),"",IFERROR(MAX(0,(F19-E19+IF(F19&lt;E19,1,0))*24-IF(G19="",0,G19)/60),""))</f>
        <v/>
      </c>
      <c r="J19" s="27">
        <f>IF(OR(H19="",I19=""),"",I19-H19)</f>
        <v/>
      </c>
      <c r="K19" s="12">
        <f>IF(AND(A19="",B19="",E19="",F19="",G19="",H19=""),"",IF(OR(A19="",B19=""),"Pflichtangabe fehlt",IF(C19="ID prüfen","ID prüfen",IF(OR(E19="",F19=""),"Zeitangabe unvollständig",IF(H19="","Sollstunden fehlen",IF(COUNTIFS($A$2:$A$101,A19,$B$2:$B$101,B19)&gt;1,"Doppelten Tag prüfen",IF(I19&gt;Einstellungen!$B$4,"Iststunden prüfen","OK")))))))</f>
        <v/>
      </c>
      <c r="L19" s="26" t="n"/>
      <c r="M19" s="27">
        <f>IF(OR(A19="",B19=""),"",IFERROR(INDEX(Einstellungen!$D$10:$D$29,MATCH(B19,Einstellungen!$A$10:$A$29,0))+SUMIFS($J$2:$J$101,$B$2:$B$101,B19,$A$2:$A$101,"&lt;="&amp;A19),""))</f>
        <v/>
      </c>
    </row>
    <row r="20" ht="22" customHeight="1">
      <c r="A20" s="21" t="n"/>
      <c r="B20" s="19" t="n"/>
      <c r="C20" s="11">
        <f>IF(B20="","",IFERROR(INDEX(Einstellungen!$B$10:$B$29,MATCH(B20,Einstellungen!$A$10:$A$29,0)),"ID prüfen"))</f>
        <v/>
      </c>
      <c r="D20" s="11">
        <f>IF(B20="","",IFERROR(INDEX(Einstellungen!$C$10:$C$29,MATCH(B20,Einstellungen!$A$10:$A$29,0)),"ID prüfen"))</f>
        <v/>
      </c>
      <c r="E20" s="36" t="n"/>
      <c r="F20" s="36" t="n"/>
      <c r="G20" s="23" t="n"/>
      <c r="H20" s="24" t="n"/>
      <c r="I20" s="25">
        <f>IF(OR(E20="",F20=""),"",IFERROR(MAX(0,(F20-E20+IF(F20&lt;E20,1,0))*24-IF(G20="",0,G20)/60),""))</f>
        <v/>
      </c>
      <c r="J20" s="25">
        <f>IF(OR(H20="",I20=""),"",I20-H20)</f>
        <v/>
      </c>
      <c r="K20" s="11">
        <f>IF(AND(A20="",B20="",E20="",F20="",G20="",H20=""),"",IF(OR(A20="",B20=""),"Pflichtangabe fehlt",IF(C20="ID prüfen","ID prüfen",IF(OR(E20="",F20=""),"Zeitangabe unvollständig",IF(H20="","Sollstunden fehlen",IF(COUNTIFS($A$2:$A$101,A20,$B$2:$B$101,B20)&gt;1,"Doppelten Tag prüfen",IF(I20&gt;Einstellungen!$B$4,"Iststunden prüfen","OK")))))))</f>
        <v/>
      </c>
      <c r="L20" s="26" t="n"/>
      <c r="M20" s="25">
        <f>IF(OR(A20="",B20=""),"",IFERROR(INDEX(Einstellungen!$D$10:$D$29,MATCH(B20,Einstellungen!$A$10:$A$29,0))+SUMIFS($J$2:$J$101,$B$2:$B$101,B20,$A$2:$A$101,"&lt;="&amp;A20),""))</f>
        <v/>
      </c>
    </row>
    <row r="21" ht="22" customHeight="1">
      <c r="A21" s="21" t="n"/>
      <c r="B21" s="19" t="n"/>
      <c r="C21" s="12">
        <f>IF(B21="","",IFERROR(INDEX(Einstellungen!$B$10:$B$29,MATCH(B21,Einstellungen!$A$10:$A$29,0)),"ID prüfen"))</f>
        <v/>
      </c>
      <c r="D21" s="12">
        <f>IF(B21="","",IFERROR(INDEX(Einstellungen!$C$10:$C$29,MATCH(B21,Einstellungen!$A$10:$A$29,0)),"ID prüfen"))</f>
        <v/>
      </c>
      <c r="E21" s="36" t="n"/>
      <c r="F21" s="36" t="n"/>
      <c r="G21" s="23" t="n"/>
      <c r="H21" s="24" t="n"/>
      <c r="I21" s="27">
        <f>IF(OR(E21="",F21=""),"",IFERROR(MAX(0,(F21-E21+IF(F21&lt;E21,1,0))*24-IF(G21="",0,G21)/60),""))</f>
        <v/>
      </c>
      <c r="J21" s="27">
        <f>IF(OR(H21="",I21=""),"",I21-H21)</f>
        <v/>
      </c>
      <c r="K21" s="12">
        <f>IF(AND(A21="",B21="",E21="",F21="",G21="",H21=""),"",IF(OR(A21="",B21=""),"Pflichtangabe fehlt",IF(C21="ID prüfen","ID prüfen",IF(OR(E21="",F21=""),"Zeitangabe unvollständig",IF(H21="","Sollstunden fehlen",IF(COUNTIFS($A$2:$A$101,A21,$B$2:$B$101,B21)&gt;1,"Doppelten Tag prüfen",IF(I21&gt;Einstellungen!$B$4,"Iststunden prüfen","OK")))))))</f>
        <v/>
      </c>
      <c r="L21" s="26" t="n"/>
      <c r="M21" s="27">
        <f>IF(OR(A21="",B21=""),"",IFERROR(INDEX(Einstellungen!$D$10:$D$29,MATCH(B21,Einstellungen!$A$10:$A$29,0))+SUMIFS($J$2:$J$101,$B$2:$B$101,B21,$A$2:$A$101,"&lt;="&amp;A21),""))</f>
        <v/>
      </c>
    </row>
    <row r="22" ht="22" customHeight="1">
      <c r="A22" s="21" t="n"/>
      <c r="B22" s="19" t="n"/>
      <c r="C22" s="11">
        <f>IF(B22="","",IFERROR(INDEX(Einstellungen!$B$10:$B$29,MATCH(B22,Einstellungen!$A$10:$A$29,0)),"ID prüfen"))</f>
        <v/>
      </c>
      <c r="D22" s="11">
        <f>IF(B22="","",IFERROR(INDEX(Einstellungen!$C$10:$C$29,MATCH(B22,Einstellungen!$A$10:$A$29,0)),"ID prüfen"))</f>
        <v/>
      </c>
      <c r="E22" s="36" t="n"/>
      <c r="F22" s="36" t="n"/>
      <c r="G22" s="23" t="n"/>
      <c r="H22" s="24" t="n"/>
      <c r="I22" s="25">
        <f>IF(OR(E22="",F22=""),"",IFERROR(MAX(0,(F22-E22+IF(F22&lt;E22,1,0))*24-IF(G22="",0,G22)/60),""))</f>
        <v/>
      </c>
      <c r="J22" s="25">
        <f>IF(OR(H22="",I22=""),"",I22-H22)</f>
        <v/>
      </c>
      <c r="K22" s="11">
        <f>IF(AND(A22="",B22="",E22="",F22="",G22="",H22=""),"",IF(OR(A22="",B22=""),"Pflichtangabe fehlt",IF(C22="ID prüfen","ID prüfen",IF(OR(E22="",F22=""),"Zeitangabe unvollständig",IF(H22="","Sollstunden fehlen",IF(COUNTIFS($A$2:$A$101,A22,$B$2:$B$101,B22)&gt;1,"Doppelten Tag prüfen",IF(I22&gt;Einstellungen!$B$4,"Iststunden prüfen","OK")))))))</f>
        <v/>
      </c>
      <c r="L22" s="26" t="n"/>
      <c r="M22" s="25">
        <f>IF(OR(A22="",B22=""),"",IFERROR(INDEX(Einstellungen!$D$10:$D$29,MATCH(B22,Einstellungen!$A$10:$A$29,0))+SUMIFS($J$2:$J$101,$B$2:$B$101,B22,$A$2:$A$101,"&lt;="&amp;A22),""))</f>
        <v/>
      </c>
    </row>
    <row r="23" ht="22" customHeight="1">
      <c r="A23" s="21" t="n"/>
      <c r="B23" s="19" t="n"/>
      <c r="C23" s="12">
        <f>IF(B23="","",IFERROR(INDEX(Einstellungen!$B$10:$B$29,MATCH(B23,Einstellungen!$A$10:$A$29,0)),"ID prüfen"))</f>
        <v/>
      </c>
      <c r="D23" s="12">
        <f>IF(B23="","",IFERROR(INDEX(Einstellungen!$C$10:$C$29,MATCH(B23,Einstellungen!$A$10:$A$29,0)),"ID prüfen"))</f>
        <v/>
      </c>
      <c r="E23" s="36" t="n"/>
      <c r="F23" s="36" t="n"/>
      <c r="G23" s="23" t="n"/>
      <c r="H23" s="24" t="n"/>
      <c r="I23" s="27">
        <f>IF(OR(E23="",F23=""),"",IFERROR(MAX(0,(F23-E23+IF(F23&lt;E23,1,0))*24-IF(G23="",0,G23)/60),""))</f>
        <v/>
      </c>
      <c r="J23" s="27">
        <f>IF(OR(H23="",I23=""),"",I23-H23)</f>
        <v/>
      </c>
      <c r="K23" s="12">
        <f>IF(AND(A23="",B23="",E23="",F23="",G23="",H23=""),"",IF(OR(A23="",B23=""),"Pflichtangabe fehlt",IF(C23="ID prüfen","ID prüfen",IF(OR(E23="",F23=""),"Zeitangabe unvollständig",IF(H23="","Sollstunden fehlen",IF(COUNTIFS($A$2:$A$101,A23,$B$2:$B$101,B23)&gt;1,"Doppelten Tag prüfen",IF(I23&gt;Einstellungen!$B$4,"Iststunden prüfen","OK")))))))</f>
        <v/>
      </c>
      <c r="L23" s="26" t="n"/>
      <c r="M23" s="27">
        <f>IF(OR(A23="",B23=""),"",IFERROR(INDEX(Einstellungen!$D$10:$D$29,MATCH(B23,Einstellungen!$A$10:$A$29,0))+SUMIFS($J$2:$J$101,$B$2:$B$101,B23,$A$2:$A$101,"&lt;="&amp;A23),""))</f>
        <v/>
      </c>
    </row>
    <row r="24" ht="22" customHeight="1">
      <c r="A24" s="21" t="n"/>
      <c r="B24" s="19" t="n"/>
      <c r="C24" s="11">
        <f>IF(B24="","",IFERROR(INDEX(Einstellungen!$B$10:$B$29,MATCH(B24,Einstellungen!$A$10:$A$29,0)),"ID prüfen"))</f>
        <v/>
      </c>
      <c r="D24" s="11">
        <f>IF(B24="","",IFERROR(INDEX(Einstellungen!$C$10:$C$29,MATCH(B24,Einstellungen!$A$10:$A$29,0)),"ID prüfen"))</f>
        <v/>
      </c>
      <c r="E24" s="36" t="n"/>
      <c r="F24" s="36" t="n"/>
      <c r="G24" s="23" t="n"/>
      <c r="H24" s="24" t="n"/>
      <c r="I24" s="25">
        <f>IF(OR(E24="",F24=""),"",IFERROR(MAX(0,(F24-E24+IF(F24&lt;E24,1,0))*24-IF(G24="",0,G24)/60),""))</f>
        <v/>
      </c>
      <c r="J24" s="25">
        <f>IF(OR(H24="",I24=""),"",I24-H24)</f>
        <v/>
      </c>
      <c r="K24" s="11">
        <f>IF(AND(A24="",B24="",E24="",F24="",G24="",H24=""),"",IF(OR(A24="",B24=""),"Pflichtangabe fehlt",IF(C24="ID prüfen","ID prüfen",IF(OR(E24="",F24=""),"Zeitangabe unvollständig",IF(H24="","Sollstunden fehlen",IF(COUNTIFS($A$2:$A$101,A24,$B$2:$B$101,B24)&gt;1,"Doppelten Tag prüfen",IF(I24&gt;Einstellungen!$B$4,"Iststunden prüfen","OK")))))))</f>
        <v/>
      </c>
      <c r="L24" s="26" t="n"/>
      <c r="M24" s="25">
        <f>IF(OR(A24="",B24=""),"",IFERROR(INDEX(Einstellungen!$D$10:$D$29,MATCH(B24,Einstellungen!$A$10:$A$29,0))+SUMIFS($J$2:$J$101,$B$2:$B$101,B24,$A$2:$A$101,"&lt;="&amp;A24),""))</f>
        <v/>
      </c>
    </row>
    <row r="25" ht="22" customHeight="1">
      <c r="A25" s="21" t="n"/>
      <c r="B25" s="19" t="n"/>
      <c r="C25" s="12">
        <f>IF(B25="","",IFERROR(INDEX(Einstellungen!$B$10:$B$29,MATCH(B25,Einstellungen!$A$10:$A$29,0)),"ID prüfen"))</f>
        <v/>
      </c>
      <c r="D25" s="12">
        <f>IF(B25="","",IFERROR(INDEX(Einstellungen!$C$10:$C$29,MATCH(B25,Einstellungen!$A$10:$A$29,0)),"ID prüfen"))</f>
        <v/>
      </c>
      <c r="E25" s="36" t="n"/>
      <c r="F25" s="36" t="n"/>
      <c r="G25" s="23" t="n"/>
      <c r="H25" s="24" t="n"/>
      <c r="I25" s="27">
        <f>IF(OR(E25="",F25=""),"",IFERROR(MAX(0,(F25-E25+IF(F25&lt;E25,1,0))*24-IF(G25="",0,G25)/60),""))</f>
        <v/>
      </c>
      <c r="J25" s="27">
        <f>IF(OR(H25="",I25=""),"",I25-H25)</f>
        <v/>
      </c>
      <c r="K25" s="12">
        <f>IF(AND(A25="",B25="",E25="",F25="",G25="",H25=""),"",IF(OR(A25="",B25=""),"Pflichtangabe fehlt",IF(C25="ID prüfen","ID prüfen",IF(OR(E25="",F25=""),"Zeitangabe unvollständig",IF(H25="","Sollstunden fehlen",IF(COUNTIFS($A$2:$A$101,A25,$B$2:$B$101,B25)&gt;1,"Doppelten Tag prüfen",IF(I25&gt;Einstellungen!$B$4,"Iststunden prüfen","OK")))))))</f>
        <v/>
      </c>
      <c r="L25" s="26" t="n"/>
      <c r="M25" s="27">
        <f>IF(OR(A25="",B25=""),"",IFERROR(INDEX(Einstellungen!$D$10:$D$29,MATCH(B25,Einstellungen!$A$10:$A$29,0))+SUMIFS($J$2:$J$101,$B$2:$B$101,B25,$A$2:$A$101,"&lt;="&amp;A25),""))</f>
        <v/>
      </c>
    </row>
    <row r="26" ht="22" customHeight="1">
      <c r="A26" s="21" t="n"/>
      <c r="B26" s="19" t="n"/>
      <c r="C26" s="11">
        <f>IF(B26="","",IFERROR(INDEX(Einstellungen!$B$10:$B$29,MATCH(B26,Einstellungen!$A$10:$A$29,0)),"ID prüfen"))</f>
        <v/>
      </c>
      <c r="D26" s="11">
        <f>IF(B26="","",IFERROR(INDEX(Einstellungen!$C$10:$C$29,MATCH(B26,Einstellungen!$A$10:$A$29,0)),"ID prüfen"))</f>
        <v/>
      </c>
      <c r="E26" s="36" t="n"/>
      <c r="F26" s="36" t="n"/>
      <c r="G26" s="23" t="n"/>
      <c r="H26" s="24" t="n"/>
      <c r="I26" s="25">
        <f>IF(OR(E26="",F26=""),"",IFERROR(MAX(0,(F26-E26+IF(F26&lt;E26,1,0))*24-IF(G26="",0,G26)/60),""))</f>
        <v/>
      </c>
      <c r="J26" s="25">
        <f>IF(OR(H26="",I26=""),"",I26-H26)</f>
        <v/>
      </c>
      <c r="K26" s="11">
        <f>IF(AND(A26="",B26="",E26="",F26="",G26="",H26=""),"",IF(OR(A26="",B26=""),"Pflichtangabe fehlt",IF(C26="ID prüfen","ID prüfen",IF(OR(E26="",F26=""),"Zeitangabe unvollständig",IF(H26="","Sollstunden fehlen",IF(COUNTIFS($A$2:$A$101,A26,$B$2:$B$101,B26)&gt;1,"Doppelten Tag prüfen",IF(I26&gt;Einstellungen!$B$4,"Iststunden prüfen","OK")))))))</f>
        <v/>
      </c>
      <c r="L26" s="26" t="n"/>
      <c r="M26" s="25">
        <f>IF(OR(A26="",B26=""),"",IFERROR(INDEX(Einstellungen!$D$10:$D$29,MATCH(B26,Einstellungen!$A$10:$A$29,0))+SUMIFS($J$2:$J$101,$B$2:$B$101,B26,$A$2:$A$101,"&lt;="&amp;A26),""))</f>
        <v/>
      </c>
    </row>
    <row r="27" ht="22" customHeight="1">
      <c r="A27" s="21" t="n"/>
      <c r="B27" s="19" t="n"/>
      <c r="C27" s="12">
        <f>IF(B27="","",IFERROR(INDEX(Einstellungen!$B$10:$B$29,MATCH(B27,Einstellungen!$A$10:$A$29,0)),"ID prüfen"))</f>
        <v/>
      </c>
      <c r="D27" s="12">
        <f>IF(B27="","",IFERROR(INDEX(Einstellungen!$C$10:$C$29,MATCH(B27,Einstellungen!$A$10:$A$29,0)),"ID prüfen"))</f>
        <v/>
      </c>
      <c r="E27" s="36" t="n"/>
      <c r="F27" s="36" t="n"/>
      <c r="G27" s="23" t="n"/>
      <c r="H27" s="24" t="n"/>
      <c r="I27" s="27">
        <f>IF(OR(E27="",F27=""),"",IFERROR(MAX(0,(F27-E27+IF(F27&lt;E27,1,0))*24-IF(G27="",0,G27)/60),""))</f>
        <v/>
      </c>
      <c r="J27" s="27">
        <f>IF(OR(H27="",I27=""),"",I27-H27)</f>
        <v/>
      </c>
      <c r="K27" s="12">
        <f>IF(AND(A27="",B27="",E27="",F27="",G27="",H27=""),"",IF(OR(A27="",B27=""),"Pflichtangabe fehlt",IF(C27="ID prüfen","ID prüfen",IF(OR(E27="",F27=""),"Zeitangabe unvollständig",IF(H27="","Sollstunden fehlen",IF(COUNTIFS($A$2:$A$101,A27,$B$2:$B$101,B27)&gt;1,"Doppelten Tag prüfen",IF(I27&gt;Einstellungen!$B$4,"Iststunden prüfen","OK")))))))</f>
        <v/>
      </c>
      <c r="L27" s="26" t="n"/>
      <c r="M27" s="27">
        <f>IF(OR(A27="",B27=""),"",IFERROR(INDEX(Einstellungen!$D$10:$D$29,MATCH(B27,Einstellungen!$A$10:$A$29,0))+SUMIFS($J$2:$J$101,$B$2:$B$101,B27,$A$2:$A$101,"&lt;="&amp;A27),""))</f>
        <v/>
      </c>
    </row>
    <row r="28" ht="22" customHeight="1">
      <c r="A28" s="21" t="n"/>
      <c r="B28" s="19" t="n"/>
      <c r="C28" s="11">
        <f>IF(B28="","",IFERROR(INDEX(Einstellungen!$B$10:$B$29,MATCH(B28,Einstellungen!$A$10:$A$29,0)),"ID prüfen"))</f>
        <v/>
      </c>
      <c r="D28" s="11">
        <f>IF(B28="","",IFERROR(INDEX(Einstellungen!$C$10:$C$29,MATCH(B28,Einstellungen!$A$10:$A$29,0)),"ID prüfen"))</f>
        <v/>
      </c>
      <c r="E28" s="36" t="n"/>
      <c r="F28" s="36" t="n"/>
      <c r="G28" s="23" t="n"/>
      <c r="H28" s="24" t="n"/>
      <c r="I28" s="25">
        <f>IF(OR(E28="",F28=""),"",IFERROR(MAX(0,(F28-E28+IF(F28&lt;E28,1,0))*24-IF(G28="",0,G28)/60),""))</f>
        <v/>
      </c>
      <c r="J28" s="25">
        <f>IF(OR(H28="",I28=""),"",I28-H28)</f>
        <v/>
      </c>
      <c r="K28" s="11">
        <f>IF(AND(A28="",B28="",E28="",F28="",G28="",H28=""),"",IF(OR(A28="",B28=""),"Pflichtangabe fehlt",IF(C28="ID prüfen","ID prüfen",IF(OR(E28="",F28=""),"Zeitangabe unvollständig",IF(H28="","Sollstunden fehlen",IF(COUNTIFS($A$2:$A$101,A28,$B$2:$B$101,B28)&gt;1,"Doppelten Tag prüfen",IF(I28&gt;Einstellungen!$B$4,"Iststunden prüfen","OK")))))))</f>
        <v/>
      </c>
      <c r="L28" s="26" t="n"/>
      <c r="M28" s="25">
        <f>IF(OR(A28="",B28=""),"",IFERROR(INDEX(Einstellungen!$D$10:$D$29,MATCH(B28,Einstellungen!$A$10:$A$29,0))+SUMIFS($J$2:$J$101,$B$2:$B$101,B28,$A$2:$A$101,"&lt;="&amp;A28),""))</f>
        <v/>
      </c>
    </row>
    <row r="29" ht="22" customHeight="1">
      <c r="A29" s="21" t="n"/>
      <c r="B29" s="19" t="n"/>
      <c r="C29" s="12">
        <f>IF(B29="","",IFERROR(INDEX(Einstellungen!$B$10:$B$29,MATCH(B29,Einstellungen!$A$10:$A$29,0)),"ID prüfen"))</f>
        <v/>
      </c>
      <c r="D29" s="12">
        <f>IF(B29="","",IFERROR(INDEX(Einstellungen!$C$10:$C$29,MATCH(B29,Einstellungen!$A$10:$A$29,0)),"ID prüfen"))</f>
        <v/>
      </c>
      <c r="E29" s="36" t="n"/>
      <c r="F29" s="36" t="n"/>
      <c r="G29" s="23" t="n"/>
      <c r="H29" s="24" t="n"/>
      <c r="I29" s="27">
        <f>IF(OR(E29="",F29=""),"",IFERROR(MAX(0,(F29-E29+IF(F29&lt;E29,1,0))*24-IF(G29="",0,G29)/60),""))</f>
        <v/>
      </c>
      <c r="J29" s="27">
        <f>IF(OR(H29="",I29=""),"",I29-H29)</f>
        <v/>
      </c>
      <c r="K29" s="12">
        <f>IF(AND(A29="",B29="",E29="",F29="",G29="",H29=""),"",IF(OR(A29="",B29=""),"Pflichtangabe fehlt",IF(C29="ID prüfen","ID prüfen",IF(OR(E29="",F29=""),"Zeitangabe unvollständig",IF(H29="","Sollstunden fehlen",IF(COUNTIFS($A$2:$A$101,A29,$B$2:$B$101,B29)&gt;1,"Doppelten Tag prüfen",IF(I29&gt;Einstellungen!$B$4,"Iststunden prüfen","OK")))))))</f>
        <v/>
      </c>
      <c r="L29" s="26" t="n"/>
      <c r="M29" s="27">
        <f>IF(OR(A29="",B29=""),"",IFERROR(INDEX(Einstellungen!$D$10:$D$29,MATCH(B29,Einstellungen!$A$10:$A$29,0))+SUMIFS($J$2:$J$101,$B$2:$B$101,B29,$A$2:$A$101,"&lt;="&amp;A29),""))</f>
        <v/>
      </c>
    </row>
    <row r="30" ht="22" customHeight="1">
      <c r="A30" s="21" t="n"/>
      <c r="B30" s="19" t="n"/>
      <c r="C30" s="11">
        <f>IF(B30="","",IFERROR(INDEX(Einstellungen!$B$10:$B$29,MATCH(B30,Einstellungen!$A$10:$A$29,0)),"ID prüfen"))</f>
        <v/>
      </c>
      <c r="D30" s="11">
        <f>IF(B30="","",IFERROR(INDEX(Einstellungen!$C$10:$C$29,MATCH(B30,Einstellungen!$A$10:$A$29,0)),"ID prüfen"))</f>
        <v/>
      </c>
      <c r="E30" s="36" t="n"/>
      <c r="F30" s="36" t="n"/>
      <c r="G30" s="23" t="n"/>
      <c r="H30" s="24" t="n"/>
      <c r="I30" s="25">
        <f>IF(OR(E30="",F30=""),"",IFERROR(MAX(0,(F30-E30+IF(F30&lt;E30,1,0))*24-IF(G30="",0,G30)/60),""))</f>
        <v/>
      </c>
      <c r="J30" s="25">
        <f>IF(OR(H30="",I30=""),"",I30-H30)</f>
        <v/>
      </c>
      <c r="K30" s="11">
        <f>IF(AND(A30="",B30="",E30="",F30="",G30="",H30=""),"",IF(OR(A30="",B30=""),"Pflichtangabe fehlt",IF(C30="ID prüfen","ID prüfen",IF(OR(E30="",F30=""),"Zeitangabe unvollständig",IF(H30="","Sollstunden fehlen",IF(COUNTIFS($A$2:$A$101,A30,$B$2:$B$101,B30)&gt;1,"Doppelten Tag prüfen",IF(I30&gt;Einstellungen!$B$4,"Iststunden prüfen","OK")))))))</f>
        <v/>
      </c>
      <c r="L30" s="26" t="n"/>
      <c r="M30" s="25">
        <f>IF(OR(A30="",B30=""),"",IFERROR(INDEX(Einstellungen!$D$10:$D$29,MATCH(B30,Einstellungen!$A$10:$A$29,0))+SUMIFS($J$2:$J$101,$B$2:$B$101,B30,$A$2:$A$101,"&lt;="&amp;A30),""))</f>
        <v/>
      </c>
    </row>
    <row r="31" ht="22" customHeight="1">
      <c r="A31" s="21" t="n"/>
      <c r="B31" s="19" t="n"/>
      <c r="C31" s="12">
        <f>IF(B31="","",IFERROR(INDEX(Einstellungen!$B$10:$B$29,MATCH(B31,Einstellungen!$A$10:$A$29,0)),"ID prüfen"))</f>
        <v/>
      </c>
      <c r="D31" s="12">
        <f>IF(B31="","",IFERROR(INDEX(Einstellungen!$C$10:$C$29,MATCH(B31,Einstellungen!$A$10:$A$29,0)),"ID prüfen"))</f>
        <v/>
      </c>
      <c r="E31" s="36" t="n"/>
      <c r="F31" s="36" t="n"/>
      <c r="G31" s="23" t="n"/>
      <c r="H31" s="24" t="n"/>
      <c r="I31" s="27">
        <f>IF(OR(E31="",F31=""),"",IFERROR(MAX(0,(F31-E31+IF(F31&lt;E31,1,0))*24-IF(G31="",0,G31)/60),""))</f>
        <v/>
      </c>
      <c r="J31" s="27">
        <f>IF(OR(H31="",I31=""),"",I31-H31)</f>
        <v/>
      </c>
      <c r="K31" s="12">
        <f>IF(AND(A31="",B31="",E31="",F31="",G31="",H31=""),"",IF(OR(A31="",B31=""),"Pflichtangabe fehlt",IF(C31="ID prüfen","ID prüfen",IF(OR(E31="",F31=""),"Zeitangabe unvollständig",IF(H31="","Sollstunden fehlen",IF(COUNTIFS($A$2:$A$101,A31,$B$2:$B$101,B31)&gt;1,"Doppelten Tag prüfen",IF(I31&gt;Einstellungen!$B$4,"Iststunden prüfen","OK")))))))</f>
        <v/>
      </c>
      <c r="L31" s="26" t="n"/>
      <c r="M31" s="27">
        <f>IF(OR(A31="",B31=""),"",IFERROR(INDEX(Einstellungen!$D$10:$D$29,MATCH(B31,Einstellungen!$A$10:$A$29,0))+SUMIFS($J$2:$J$101,$B$2:$B$101,B31,$A$2:$A$101,"&lt;="&amp;A31),""))</f>
        <v/>
      </c>
    </row>
    <row r="32" ht="22" customHeight="1">
      <c r="A32" s="21" t="n"/>
      <c r="B32" s="19" t="n"/>
      <c r="C32" s="11">
        <f>IF(B32="","",IFERROR(INDEX(Einstellungen!$B$10:$B$29,MATCH(B32,Einstellungen!$A$10:$A$29,0)),"ID prüfen"))</f>
        <v/>
      </c>
      <c r="D32" s="11">
        <f>IF(B32="","",IFERROR(INDEX(Einstellungen!$C$10:$C$29,MATCH(B32,Einstellungen!$A$10:$A$29,0)),"ID prüfen"))</f>
        <v/>
      </c>
      <c r="E32" s="36" t="n"/>
      <c r="F32" s="36" t="n"/>
      <c r="G32" s="23" t="n"/>
      <c r="H32" s="24" t="n"/>
      <c r="I32" s="25">
        <f>IF(OR(E32="",F32=""),"",IFERROR(MAX(0,(F32-E32+IF(F32&lt;E32,1,0))*24-IF(G32="",0,G32)/60),""))</f>
        <v/>
      </c>
      <c r="J32" s="25">
        <f>IF(OR(H32="",I32=""),"",I32-H32)</f>
        <v/>
      </c>
      <c r="K32" s="11">
        <f>IF(AND(A32="",B32="",E32="",F32="",G32="",H32=""),"",IF(OR(A32="",B32=""),"Pflichtangabe fehlt",IF(C32="ID prüfen","ID prüfen",IF(OR(E32="",F32=""),"Zeitangabe unvollständig",IF(H32="","Sollstunden fehlen",IF(COUNTIFS($A$2:$A$101,A32,$B$2:$B$101,B32)&gt;1,"Doppelten Tag prüfen",IF(I32&gt;Einstellungen!$B$4,"Iststunden prüfen","OK")))))))</f>
        <v/>
      </c>
      <c r="L32" s="26" t="n"/>
      <c r="M32" s="25">
        <f>IF(OR(A32="",B32=""),"",IFERROR(INDEX(Einstellungen!$D$10:$D$29,MATCH(B32,Einstellungen!$A$10:$A$29,0))+SUMIFS($J$2:$J$101,$B$2:$B$101,B32,$A$2:$A$101,"&lt;="&amp;A32),""))</f>
        <v/>
      </c>
    </row>
    <row r="33" ht="22" customHeight="1">
      <c r="A33" s="21" t="n"/>
      <c r="B33" s="19" t="n"/>
      <c r="C33" s="12">
        <f>IF(B33="","",IFERROR(INDEX(Einstellungen!$B$10:$B$29,MATCH(B33,Einstellungen!$A$10:$A$29,0)),"ID prüfen"))</f>
        <v/>
      </c>
      <c r="D33" s="12">
        <f>IF(B33="","",IFERROR(INDEX(Einstellungen!$C$10:$C$29,MATCH(B33,Einstellungen!$A$10:$A$29,0)),"ID prüfen"))</f>
        <v/>
      </c>
      <c r="E33" s="36" t="n"/>
      <c r="F33" s="36" t="n"/>
      <c r="G33" s="23" t="n"/>
      <c r="H33" s="24" t="n"/>
      <c r="I33" s="27">
        <f>IF(OR(E33="",F33=""),"",IFERROR(MAX(0,(F33-E33+IF(F33&lt;E33,1,0))*24-IF(G33="",0,G33)/60),""))</f>
        <v/>
      </c>
      <c r="J33" s="27">
        <f>IF(OR(H33="",I33=""),"",I33-H33)</f>
        <v/>
      </c>
      <c r="K33" s="12">
        <f>IF(AND(A33="",B33="",E33="",F33="",G33="",H33=""),"",IF(OR(A33="",B33=""),"Pflichtangabe fehlt",IF(C33="ID prüfen","ID prüfen",IF(OR(E33="",F33=""),"Zeitangabe unvollständig",IF(H33="","Sollstunden fehlen",IF(COUNTIFS($A$2:$A$101,A33,$B$2:$B$101,B33)&gt;1,"Doppelten Tag prüfen",IF(I33&gt;Einstellungen!$B$4,"Iststunden prüfen","OK")))))))</f>
        <v/>
      </c>
      <c r="L33" s="26" t="n"/>
      <c r="M33" s="27">
        <f>IF(OR(A33="",B33=""),"",IFERROR(INDEX(Einstellungen!$D$10:$D$29,MATCH(B33,Einstellungen!$A$10:$A$29,0))+SUMIFS($J$2:$J$101,$B$2:$B$101,B33,$A$2:$A$101,"&lt;="&amp;A33),""))</f>
        <v/>
      </c>
    </row>
    <row r="34" ht="22" customHeight="1">
      <c r="A34" s="21" t="n"/>
      <c r="B34" s="19" t="n"/>
      <c r="C34" s="11">
        <f>IF(B34="","",IFERROR(INDEX(Einstellungen!$B$10:$B$29,MATCH(B34,Einstellungen!$A$10:$A$29,0)),"ID prüfen"))</f>
        <v/>
      </c>
      <c r="D34" s="11">
        <f>IF(B34="","",IFERROR(INDEX(Einstellungen!$C$10:$C$29,MATCH(B34,Einstellungen!$A$10:$A$29,0)),"ID prüfen"))</f>
        <v/>
      </c>
      <c r="E34" s="36" t="n"/>
      <c r="F34" s="36" t="n"/>
      <c r="G34" s="23" t="n"/>
      <c r="H34" s="24" t="n"/>
      <c r="I34" s="25">
        <f>IF(OR(E34="",F34=""),"",IFERROR(MAX(0,(F34-E34+IF(F34&lt;E34,1,0))*24-IF(G34="",0,G34)/60),""))</f>
        <v/>
      </c>
      <c r="J34" s="25">
        <f>IF(OR(H34="",I34=""),"",I34-H34)</f>
        <v/>
      </c>
      <c r="K34" s="11">
        <f>IF(AND(A34="",B34="",E34="",F34="",G34="",H34=""),"",IF(OR(A34="",B34=""),"Pflichtangabe fehlt",IF(C34="ID prüfen","ID prüfen",IF(OR(E34="",F34=""),"Zeitangabe unvollständig",IF(H34="","Sollstunden fehlen",IF(COUNTIFS($A$2:$A$101,A34,$B$2:$B$101,B34)&gt;1,"Doppelten Tag prüfen",IF(I34&gt;Einstellungen!$B$4,"Iststunden prüfen","OK")))))))</f>
        <v/>
      </c>
      <c r="L34" s="26" t="n"/>
      <c r="M34" s="25">
        <f>IF(OR(A34="",B34=""),"",IFERROR(INDEX(Einstellungen!$D$10:$D$29,MATCH(B34,Einstellungen!$A$10:$A$29,0))+SUMIFS($J$2:$J$101,$B$2:$B$101,B34,$A$2:$A$101,"&lt;="&amp;A34),""))</f>
        <v/>
      </c>
    </row>
    <row r="35" ht="22" customHeight="1">
      <c r="A35" s="21" t="n"/>
      <c r="B35" s="19" t="n"/>
      <c r="C35" s="12">
        <f>IF(B35="","",IFERROR(INDEX(Einstellungen!$B$10:$B$29,MATCH(B35,Einstellungen!$A$10:$A$29,0)),"ID prüfen"))</f>
        <v/>
      </c>
      <c r="D35" s="12">
        <f>IF(B35="","",IFERROR(INDEX(Einstellungen!$C$10:$C$29,MATCH(B35,Einstellungen!$A$10:$A$29,0)),"ID prüfen"))</f>
        <v/>
      </c>
      <c r="E35" s="36" t="n"/>
      <c r="F35" s="36" t="n"/>
      <c r="G35" s="23" t="n"/>
      <c r="H35" s="24" t="n"/>
      <c r="I35" s="27">
        <f>IF(OR(E35="",F35=""),"",IFERROR(MAX(0,(F35-E35+IF(F35&lt;E35,1,0))*24-IF(G35="",0,G35)/60),""))</f>
        <v/>
      </c>
      <c r="J35" s="27">
        <f>IF(OR(H35="",I35=""),"",I35-H35)</f>
        <v/>
      </c>
      <c r="K35" s="12">
        <f>IF(AND(A35="",B35="",E35="",F35="",G35="",H35=""),"",IF(OR(A35="",B35=""),"Pflichtangabe fehlt",IF(C35="ID prüfen","ID prüfen",IF(OR(E35="",F35=""),"Zeitangabe unvollständig",IF(H35="","Sollstunden fehlen",IF(COUNTIFS($A$2:$A$101,A35,$B$2:$B$101,B35)&gt;1,"Doppelten Tag prüfen",IF(I35&gt;Einstellungen!$B$4,"Iststunden prüfen","OK")))))))</f>
        <v/>
      </c>
      <c r="L35" s="26" t="n"/>
      <c r="M35" s="27">
        <f>IF(OR(A35="",B35=""),"",IFERROR(INDEX(Einstellungen!$D$10:$D$29,MATCH(B35,Einstellungen!$A$10:$A$29,0))+SUMIFS($J$2:$J$101,$B$2:$B$101,B35,$A$2:$A$101,"&lt;="&amp;A35),""))</f>
        <v/>
      </c>
    </row>
    <row r="36" ht="22" customHeight="1">
      <c r="A36" s="21" t="n"/>
      <c r="B36" s="19" t="n"/>
      <c r="C36" s="11">
        <f>IF(B36="","",IFERROR(INDEX(Einstellungen!$B$10:$B$29,MATCH(B36,Einstellungen!$A$10:$A$29,0)),"ID prüfen"))</f>
        <v/>
      </c>
      <c r="D36" s="11">
        <f>IF(B36="","",IFERROR(INDEX(Einstellungen!$C$10:$C$29,MATCH(B36,Einstellungen!$A$10:$A$29,0)),"ID prüfen"))</f>
        <v/>
      </c>
      <c r="E36" s="36" t="n"/>
      <c r="F36" s="36" t="n"/>
      <c r="G36" s="23" t="n"/>
      <c r="H36" s="24" t="n"/>
      <c r="I36" s="25">
        <f>IF(OR(E36="",F36=""),"",IFERROR(MAX(0,(F36-E36+IF(F36&lt;E36,1,0))*24-IF(G36="",0,G36)/60),""))</f>
        <v/>
      </c>
      <c r="J36" s="25">
        <f>IF(OR(H36="",I36=""),"",I36-H36)</f>
        <v/>
      </c>
      <c r="K36" s="11">
        <f>IF(AND(A36="",B36="",E36="",F36="",G36="",H36=""),"",IF(OR(A36="",B36=""),"Pflichtangabe fehlt",IF(C36="ID prüfen","ID prüfen",IF(OR(E36="",F36=""),"Zeitangabe unvollständig",IF(H36="","Sollstunden fehlen",IF(COUNTIFS($A$2:$A$101,A36,$B$2:$B$101,B36)&gt;1,"Doppelten Tag prüfen",IF(I36&gt;Einstellungen!$B$4,"Iststunden prüfen","OK")))))))</f>
        <v/>
      </c>
      <c r="L36" s="26" t="n"/>
      <c r="M36" s="25">
        <f>IF(OR(A36="",B36=""),"",IFERROR(INDEX(Einstellungen!$D$10:$D$29,MATCH(B36,Einstellungen!$A$10:$A$29,0))+SUMIFS($J$2:$J$101,$B$2:$B$101,B36,$A$2:$A$101,"&lt;="&amp;A36),""))</f>
        <v/>
      </c>
    </row>
    <row r="37" ht="22" customHeight="1">
      <c r="A37" s="21" t="n"/>
      <c r="B37" s="19" t="n"/>
      <c r="C37" s="12">
        <f>IF(B37="","",IFERROR(INDEX(Einstellungen!$B$10:$B$29,MATCH(B37,Einstellungen!$A$10:$A$29,0)),"ID prüfen"))</f>
        <v/>
      </c>
      <c r="D37" s="12">
        <f>IF(B37="","",IFERROR(INDEX(Einstellungen!$C$10:$C$29,MATCH(B37,Einstellungen!$A$10:$A$29,0)),"ID prüfen"))</f>
        <v/>
      </c>
      <c r="E37" s="36" t="n"/>
      <c r="F37" s="36" t="n"/>
      <c r="G37" s="23" t="n"/>
      <c r="H37" s="24" t="n"/>
      <c r="I37" s="27">
        <f>IF(OR(E37="",F37=""),"",IFERROR(MAX(0,(F37-E37+IF(F37&lt;E37,1,0))*24-IF(G37="",0,G37)/60),""))</f>
        <v/>
      </c>
      <c r="J37" s="27">
        <f>IF(OR(H37="",I37=""),"",I37-H37)</f>
        <v/>
      </c>
      <c r="K37" s="12">
        <f>IF(AND(A37="",B37="",E37="",F37="",G37="",H37=""),"",IF(OR(A37="",B37=""),"Pflichtangabe fehlt",IF(C37="ID prüfen","ID prüfen",IF(OR(E37="",F37=""),"Zeitangabe unvollständig",IF(H37="","Sollstunden fehlen",IF(COUNTIFS($A$2:$A$101,A37,$B$2:$B$101,B37)&gt;1,"Doppelten Tag prüfen",IF(I37&gt;Einstellungen!$B$4,"Iststunden prüfen","OK")))))))</f>
        <v/>
      </c>
      <c r="L37" s="26" t="n"/>
      <c r="M37" s="27">
        <f>IF(OR(A37="",B37=""),"",IFERROR(INDEX(Einstellungen!$D$10:$D$29,MATCH(B37,Einstellungen!$A$10:$A$29,0))+SUMIFS($J$2:$J$101,$B$2:$B$101,B37,$A$2:$A$101,"&lt;="&amp;A37),""))</f>
        <v/>
      </c>
    </row>
    <row r="38" ht="22" customHeight="1">
      <c r="A38" s="21" t="n"/>
      <c r="B38" s="19" t="n"/>
      <c r="C38" s="11">
        <f>IF(B38="","",IFERROR(INDEX(Einstellungen!$B$10:$B$29,MATCH(B38,Einstellungen!$A$10:$A$29,0)),"ID prüfen"))</f>
        <v/>
      </c>
      <c r="D38" s="11">
        <f>IF(B38="","",IFERROR(INDEX(Einstellungen!$C$10:$C$29,MATCH(B38,Einstellungen!$A$10:$A$29,0)),"ID prüfen"))</f>
        <v/>
      </c>
      <c r="E38" s="36" t="n"/>
      <c r="F38" s="36" t="n"/>
      <c r="G38" s="23" t="n"/>
      <c r="H38" s="24" t="n"/>
      <c r="I38" s="25">
        <f>IF(OR(E38="",F38=""),"",IFERROR(MAX(0,(F38-E38+IF(F38&lt;E38,1,0))*24-IF(G38="",0,G38)/60),""))</f>
        <v/>
      </c>
      <c r="J38" s="25">
        <f>IF(OR(H38="",I38=""),"",I38-H38)</f>
        <v/>
      </c>
      <c r="K38" s="11">
        <f>IF(AND(A38="",B38="",E38="",F38="",G38="",H38=""),"",IF(OR(A38="",B38=""),"Pflichtangabe fehlt",IF(C38="ID prüfen","ID prüfen",IF(OR(E38="",F38=""),"Zeitangabe unvollständig",IF(H38="","Sollstunden fehlen",IF(COUNTIFS($A$2:$A$101,A38,$B$2:$B$101,B38)&gt;1,"Doppelten Tag prüfen",IF(I38&gt;Einstellungen!$B$4,"Iststunden prüfen","OK")))))))</f>
        <v/>
      </c>
      <c r="L38" s="26" t="n"/>
      <c r="M38" s="25">
        <f>IF(OR(A38="",B38=""),"",IFERROR(INDEX(Einstellungen!$D$10:$D$29,MATCH(B38,Einstellungen!$A$10:$A$29,0))+SUMIFS($J$2:$J$101,$B$2:$B$101,B38,$A$2:$A$101,"&lt;="&amp;A38),""))</f>
        <v/>
      </c>
    </row>
    <row r="39" ht="22" customHeight="1">
      <c r="A39" s="21" t="n"/>
      <c r="B39" s="19" t="n"/>
      <c r="C39" s="12">
        <f>IF(B39="","",IFERROR(INDEX(Einstellungen!$B$10:$B$29,MATCH(B39,Einstellungen!$A$10:$A$29,0)),"ID prüfen"))</f>
        <v/>
      </c>
      <c r="D39" s="12">
        <f>IF(B39="","",IFERROR(INDEX(Einstellungen!$C$10:$C$29,MATCH(B39,Einstellungen!$A$10:$A$29,0)),"ID prüfen"))</f>
        <v/>
      </c>
      <c r="E39" s="36" t="n"/>
      <c r="F39" s="36" t="n"/>
      <c r="G39" s="23" t="n"/>
      <c r="H39" s="24" t="n"/>
      <c r="I39" s="27">
        <f>IF(OR(E39="",F39=""),"",IFERROR(MAX(0,(F39-E39+IF(F39&lt;E39,1,0))*24-IF(G39="",0,G39)/60),""))</f>
        <v/>
      </c>
      <c r="J39" s="27">
        <f>IF(OR(H39="",I39=""),"",I39-H39)</f>
        <v/>
      </c>
      <c r="K39" s="12">
        <f>IF(AND(A39="",B39="",E39="",F39="",G39="",H39=""),"",IF(OR(A39="",B39=""),"Pflichtangabe fehlt",IF(C39="ID prüfen","ID prüfen",IF(OR(E39="",F39=""),"Zeitangabe unvollständig",IF(H39="","Sollstunden fehlen",IF(COUNTIFS($A$2:$A$101,A39,$B$2:$B$101,B39)&gt;1,"Doppelten Tag prüfen",IF(I39&gt;Einstellungen!$B$4,"Iststunden prüfen","OK")))))))</f>
        <v/>
      </c>
      <c r="L39" s="26" t="n"/>
      <c r="M39" s="27">
        <f>IF(OR(A39="",B39=""),"",IFERROR(INDEX(Einstellungen!$D$10:$D$29,MATCH(B39,Einstellungen!$A$10:$A$29,0))+SUMIFS($J$2:$J$101,$B$2:$B$101,B39,$A$2:$A$101,"&lt;="&amp;A39),""))</f>
        <v/>
      </c>
    </row>
    <row r="40" ht="22" customHeight="1">
      <c r="A40" s="21" t="n"/>
      <c r="B40" s="19" t="n"/>
      <c r="C40" s="11">
        <f>IF(B40="","",IFERROR(INDEX(Einstellungen!$B$10:$B$29,MATCH(B40,Einstellungen!$A$10:$A$29,0)),"ID prüfen"))</f>
        <v/>
      </c>
      <c r="D40" s="11">
        <f>IF(B40="","",IFERROR(INDEX(Einstellungen!$C$10:$C$29,MATCH(B40,Einstellungen!$A$10:$A$29,0)),"ID prüfen"))</f>
        <v/>
      </c>
      <c r="E40" s="36" t="n"/>
      <c r="F40" s="36" t="n"/>
      <c r="G40" s="23" t="n"/>
      <c r="H40" s="24" t="n"/>
      <c r="I40" s="25">
        <f>IF(OR(E40="",F40=""),"",IFERROR(MAX(0,(F40-E40+IF(F40&lt;E40,1,0))*24-IF(G40="",0,G40)/60),""))</f>
        <v/>
      </c>
      <c r="J40" s="25">
        <f>IF(OR(H40="",I40=""),"",I40-H40)</f>
        <v/>
      </c>
      <c r="K40" s="11">
        <f>IF(AND(A40="",B40="",E40="",F40="",G40="",H40=""),"",IF(OR(A40="",B40=""),"Pflichtangabe fehlt",IF(C40="ID prüfen","ID prüfen",IF(OR(E40="",F40=""),"Zeitangabe unvollständig",IF(H40="","Sollstunden fehlen",IF(COUNTIFS($A$2:$A$101,A40,$B$2:$B$101,B40)&gt;1,"Doppelten Tag prüfen",IF(I40&gt;Einstellungen!$B$4,"Iststunden prüfen","OK")))))))</f>
        <v/>
      </c>
      <c r="L40" s="26" t="n"/>
      <c r="M40" s="25">
        <f>IF(OR(A40="",B40=""),"",IFERROR(INDEX(Einstellungen!$D$10:$D$29,MATCH(B40,Einstellungen!$A$10:$A$29,0))+SUMIFS($J$2:$J$101,$B$2:$B$101,B40,$A$2:$A$101,"&lt;="&amp;A40),""))</f>
        <v/>
      </c>
    </row>
    <row r="41" ht="22" customHeight="1">
      <c r="A41" s="21" t="n"/>
      <c r="B41" s="19" t="n"/>
      <c r="C41" s="12">
        <f>IF(B41="","",IFERROR(INDEX(Einstellungen!$B$10:$B$29,MATCH(B41,Einstellungen!$A$10:$A$29,0)),"ID prüfen"))</f>
        <v/>
      </c>
      <c r="D41" s="12">
        <f>IF(B41="","",IFERROR(INDEX(Einstellungen!$C$10:$C$29,MATCH(B41,Einstellungen!$A$10:$A$29,0)),"ID prüfen"))</f>
        <v/>
      </c>
      <c r="E41" s="36" t="n"/>
      <c r="F41" s="36" t="n"/>
      <c r="G41" s="23" t="n"/>
      <c r="H41" s="24" t="n"/>
      <c r="I41" s="27">
        <f>IF(OR(E41="",F41=""),"",IFERROR(MAX(0,(F41-E41+IF(F41&lt;E41,1,0))*24-IF(G41="",0,G41)/60),""))</f>
        <v/>
      </c>
      <c r="J41" s="27">
        <f>IF(OR(H41="",I41=""),"",I41-H41)</f>
        <v/>
      </c>
      <c r="K41" s="12">
        <f>IF(AND(A41="",B41="",E41="",F41="",G41="",H41=""),"",IF(OR(A41="",B41=""),"Pflichtangabe fehlt",IF(C41="ID prüfen","ID prüfen",IF(OR(E41="",F41=""),"Zeitangabe unvollständig",IF(H41="","Sollstunden fehlen",IF(COUNTIFS($A$2:$A$101,A41,$B$2:$B$101,B41)&gt;1,"Doppelten Tag prüfen",IF(I41&gt;Einstellungen!$B$4,"Iststunden prüfen","OK")))))))</f>
        <v/>
      </c>
      <c r="L41" s="26" t="n"/>
      <c r="M41" s="27">
        <f>IF(OR(A41="",B41=""),"",IFERROR(INDEX(Einstellungen!$D$10:$D$29,MATCH(B41,Einstellungen!$A$10:$A$29,0))+SUMIFS($J$2:$J$101,$B$2:$B$101,B41,$A$2:$A$101,"&lt;="&amp;A41),""))</f>
        <v/>
      </c>
    </row>
    <row r="42" ht="22" customHeight="1">
      <c r="A42" s="21" t="n"/>
      <c r="B42" s="19" t="n"/>
      <c r="C42" s="11">
        <f>IF(B42="","",IFERROR(INDEX(Einstellungen!$B$10:$B$29,MATCH(B42,Einstellungen!$A$10:$A$29,0)),"ID prüfen"))</f>
        <v/>
      </c>
      <c r="D42" s="11">
        <f>IF(B42="","",IFERROR(INDEX(Einstellungen!$C$10:$C$29,MATCH(B42,Einstellungen!$A$10:$A$29,0)),"ID prüfen"))</f>
        <v/>
      </c>
      <c r="E42" s="36" t="n"/>
      <c r="F42" s="36" t="n"/>
      <c r="G42" s="23" t="n"/>
      <c r="H42" s="24" t="n"/>
      <c r="I42" s="25">
        <f>IF(OR(E42="",F42=""),"",IFERROR(MAX(0,(F42-E42+IF(F42&lt;E42,1,0))*24-IF(G42="",0,G42)/60),""))</f>
        <v/>
      </c>
      <c r="J42" s="25">
        <f>IF(OR(H42="",I42=""),"",I42-H42)</f>
        <v/>
      </c>
      <c r="K42" s="11">
        <f>IF(AND(A42="",B42="",E42="",F42="",G42="",H42=""),"",IF(OR(A42="",B42=""),"Pflichtangabe fehlt",IF(C42="ID prüfen","ID prüfen",IF(OR(E42="",F42=""),"Zeitangabe unvollständig",IF(H42="","Sollstunden fehlen",IF(COUNTIFS($A$2:$A$101,A42,$B$2:$B$101,B42)&gt;1,"Doppelten Tag prüfen",IF(I42&gt;Einstellungen!$B$4,"Iststunden prüfen","OK")))))))</f>
        <v/>
      </c>
      <c r="L42" s="26" t="n"/>
      <c r="M42" s="25">
        <f>IF(OR(A42="",B42=""),"",IFERROR(INDEX(Einstellungen!$D$10:$D$29,MATCH(B42,Einstellungen!$A$10:$A$29,0))+SUMIFS($J$2:$J$101,$B$2:$B$101,B42,$A$2:$A$101,"&lt;="&amp;A42),""))</f>
        <v/>
      </c>
    </row>
    <row r="43" ht="22" customHeight="1">
      <c r="A43" s="21" t="n"/>
      <c r="B43" s="19" t="n"/>
      <c r="C43" s="12">
        <f>IF(B43="","",IFERROR(INDEX(Einstellungen!$B$10:$B$29,MATCH(B43,Einstellungen!$A$10:$A$29,0)),"ID prüfen"))</f>
        <v/>
      </c>
      <c r="D43" s="12">
        <f>IF(B43="","",IFERROR(INDEX(Einstellungen!$C$10:$C$29,MATCH(B43,Einstellungen!$A$10:$A$29,0)),"ID prüfen"))</f>
        <v/>
      </c>
      <c r="E43" s="36" t="n"/>
      <c r="F43" s="36" t="n"/>
      <c r="G43" s="23" t="n"/>
      <c r="H43" s="24" t="n"/>
      <c r="I43" s="27">
        <f>IF(OR(E43="",F43=""),"",IFERROR(MAX(0,(F43-E43+IF(F43&lt;E43,1,0))*24-IF(G43="",0,G43)/60),""))</f>
        <v/>
      </c>
      <c r="J43" s="27">
        <f>IF(OR(H43="",I43=""),"",I43-H43)</f>
        <v/>
      </c>
      <c r="K43" s="12">
        <f>IF(AND(A43="",B43="",E43="",F43="",G43="",H43=""),"",IF(OR(A43="",B43=""),"Pflichtangabe fehlt",IF(C43="ID prüfen","ID prüfen",IF(OR(E43="",F43=""),"Zeitangabe unvollständig",IF(H43="","Sollstunden fehlen",IF(COUNTIFS($A$2:$A$101,A43,$B$2:$B$101,B43)&gt;1,"Doppelten Tag prüfen",IF(I43&gt;Einstellungen!$B$4,"Iststunden prüfen","OK")))))))</f>
        <v/>
      </c>
      <c r="L43" s="26" t="n"/>
      <c r="M43" s="27">
        <f>IF(OR(A43="",B43=""),"",IFERROR(INDEX(Einstellungen!$D$10:$D$29,MATCH(B43,Einstellungen!$A$10:$A$29,0))+SUMIFS($J$2:$J$101,$B$2:$B$101,B43,$A$2:$A$101,"&lt;="&amp;A43),""))</f>
        <v/>
      </c>
    </row>
    <row r="44" ht="22" customHeight="1">
      <c r="A44" s="21" t="n"/>
      <c r="B44" s="19" t="n"/>
      <c r="C44" s="11">
        <f>IF(B44="","",IFERROR(INDEX(Einstellungen!$B$10:$B$29,MATCH(B44,Einstellungen!$A$10:$A$29,0)),"ID prüfen"))</f>
        <v/>
      </c>
      <c r="D44" s="11">
        <f>IF(B44="","",IFERROR(INDEX(Einstellungen!$C$10:$C$29,MATCH(B44,Einstellungen!$A$10:$A$29,0)),"ID prüfen"))</f>
        <v/>
      </c>
      <c r="E44" s="36" t="n"/>
      <c r="F44" s="36" t="n"/>
      <c r="G44" s="23" t="n"/>
      <c r="H44" s="24" t="n"/>
      <c r="I44" s="25">
        <f>IF(OR(E44="",F44=""),"",IFERROR(MAX(0,(F44-E44+IF(F44&lt;E44,1,0))*24-IF(G44="",0,G44)/60),""))</f>
        <v/>
      </c>
      <c r="J44" s="25">
        <f>IF(OR(H44="",I44=""),"",I44-H44)</f>
        <v/>
      </c>
      <c r="K44" s="11">
        <f>IF(AND(A44="",B44="",E44="",F44="",G44="",H44=""),"",IF(OR(A44="",B44=""),"Pflichtangabe fehlt",IF(C44="ID prüfen","ID prüfen",IF(OR(E44="",F44=""),"Zeitangabe unvollständig",IF(H44="","Sollstunden fehlen",IF(COUNTIFS($A$2:$A$101,A44,$B$2:$B$101,B44)&gt;1,"Doppelten Tag prüfen",IF(I44&gt;Einstellungen!$B$4,"Iststunden prüfen","OK")))))))</f>
        <v/>
      </c>
      <c r="L44" s="26" t="n"/>
      <c r="M44" s="25">
        <f>IF(OR(A44="",B44=""),"",IFERROR(INDEX(Einstellungen!$D$10:$D$29,MATCH(B44,Einstellungen!$A$10:$A$29,0))+SUMIFS($J$2:$J$101,$B$2:$B$101,B44,$A$2:$A$101,"&lt;="&amp;A44),""))</f>
        <v/>
      </c>
    </row>
    <row r="45" ht="22" customHeight="1">
      <c r="A45" s="21" t="n"/>
      <c r="B45" s="19" t="n"/>
      <c r="C45" s="12">
        <f>IF(B45="","",IFERROR(INDEX(Einstellungen!$B$10:$B$29,MATCH(B45,Einstellungen!$A$10:$A$29,0)),"ID prüfen"))</f>
        <v/>
      </c>
      <c r="D45" s="12">
        <f>IF(B45="","",IFERROR(INDEX(Einstellungen!$C$10:$C$29,MATCH(B45,Einstellungen!$A$10:$A$29,0)),"ID prüfen"))</f>
        <v/>
      </c>
      <c r="E45" s="36" t="n"/>
      <c r="F45" s="36" t="n"/>
      <c r="G45" s="23" t="n"/>
      <c r="H45" s="24" t="n"/>
      <c r="I45" s="27">
        <f>IF(OR(E45="",F45=""),"",IFERROR(MAX(0,(F45-E45+IF(F45&lt;E45,1,0))*24-IF(G45="",0,G45)/60),""))</f>
        <v/>
      </c>
      <c r="J45" s="27">
        <f>IF(OR(H45="",I45=""),"",I45-H45)</f>
        <v/>
      </c>
      <c r="K45" s="12">
        <f>IF(AND(A45="",B45="",E45="",F45="",G45="",H45=""),"",IF(OR(A45="",B45=""),"Pflichtangabe fehlt",IF(C45="ID prüfen","ID prüfen",IF(OR(E45="",F45=""),"Zeitangabe unvollständig",IF(H45="","Sollstunden fehlen",IF(COUNTIFS($A$2:$A$101,A45,$B$2:$B$101,B45)&gt;1,"Doppelten Tag prüfen",IF(I45&gt;Einstellungen!$B$4,"Iststunden prüfen","OK")))))))</f>
        <v/>
      </c>
      <c r="L45" s="26" t="n"/>
      <c r="M45" s="27">
        <f>IF(OR(A45="",B45=""),"",IFERROR(INDEX(Einstellungen!$D$10:$D$29,MATCH(B45,Einstellungen!$A$10:$A$29,0))+SUMIFS($J$2:$J$101,$B$2:$B$101,B45,$A$2:$A$101,"&lt;="&amp;A45),""))</f>
        <v/>
      </c>
    </row>
    <row r="46" ht="22" customHeight="1">
      <c r="A46" s="21" t="n"/>
      <c r="B46" s="19" t="n"/>
      <c r="C46" s="11">
        <f>IF(B46="","",IFERROR(INDEX(Einstellungen!$B$10:$B$29,MATCH(B46,Einstellungen!$A$10:$A$29,0)),"ID prüfen"))</f>
        <v/>
      </c>
      <c r="D46" s="11">
        <f>IF(B46="","",IFERROR(INDEX(Einstellungen!$C$10:$C$29,MATCH(B46,Einstellungen!$A$10:$A$29,0)),"ID prüfen"))</f>
        <v/>
      </c>
      <c r="E46" s="36" t="n"/>
      <c r="F46" s="36" t="n"/>
      <c r="G46" s="23" t="n"/>
      <c r="H46" s="24" t="n"/>
      <c r="I46" s="25">
        <f>IF(OR(E46="",F46=""),"",IFERROR(MAX(0,(F46-E46+IF(F46&lt;E46,1,0))*24-IF(G46="",0,G46)/60),""))</f>
        <v/>
      </c>
      <c r="J46" s="25">
        <f>IF(OR(H46="",I46=""),"",I46-H46)</f>
        <v/>
      </c>
      <c r="K46" s="11">
        <f>IF(AND(A46="",B46="",E46="",F46="",G46="",H46=""),"",IF(OR(A46="",B46=""),"Pflichtangabe fehlt",IF(C46="ID prüfen","ID prüfen",IF(OR(E46="",F46=""),"Zeitangabe unvollständig",IF(H46="","Sollstunden fehlen",IF(COUNTIFS($A$2:$A$101,A46,$B$2:$B$101,B46)&gt;1,"Doppelten Tag prüfen",IF(I46&gt;Einstellungen!$B$4,"Iststunden prüfen","OK")))))))</f>
        <v/>
      </c>
      <c r="L46" s="26" t="n"/>
      <c r="M46" s="25">
        <f>IF(OR(A46="",B46=""),"",IFERROR(INDEX(Einstellungen!$D$10:$D$29,MATCH(B46,Einstellungen!$A$10:$A$29,0))+SUMIFS($J$2:$J$101,$B$2:$B$101,B46,$A$2:$A$101,"&lt;="&amp;A46),""))</f>
        <v/>
      </c>
    </row>
    <row r="47" ht="22" customHeight="1">
      <c r="A47" s="21" t="n"/>
      <c r="B47" s="19" t="n"/>
      <c r="C47" s="12">
        <f>IF(B47="","",IFERROR(INDEX(Einstellungen!$B$10:$B$29,MATCH(B47,Einstellungen!$A$10:$A$29,0)),"ID prüfen"))</f>
        <v/>
      </c>
      <c r="D47" s="12">
        <f>IF(B47="","",IFERROR(INDEX(Einstellungen!$C$10:$C$29,MATCH(B47,Einstellungen!$A$10:$A$29,0)),"ID prüfen"))</f>
        <v/>
      </c>
      <c r="E47" s="36" t="n"/>
      <c r="F47" s="36" t="n"/>
      <c r="G47" s="23" t="n"/>
      <c r="H47" s="24" t="n"/>
      <c r="I47" s="27">
        <f>IF(OR(E47="",F47=""),"",IFERROR(MAX(0,(F47-E47+IF(F47&lt;E47,1,0))*24-IF(G47="",0,G47)/60),""))</f>
        <v/>
      </c>
      <c r="J47" s="27">
        <f>IF(OR(H47="",I47=""),"",I47-H47)</f>
        <v/>
      </c>
      <c r="K47" s="12">
        <f>IF(AND(A47="",B47="",E47="",F47="",G47="",H47=""),"",IF(OR(A47="",B47=""),"Pflichtangabe fehlt",IF(C47="ID prüfen","ID prüfen",IF(OR(E47="",F47=""),"Zeitangabe unvollständig",IF(H47="","Sollstunden fehlen",IF(COUNTIFS($A$2:$A$101,A47,$B$2:$B$101,B47)&gt;1,"Doppelten Tag prüfen",IF(I47&gt;Einstellungen!$B$4,"Iststunden prüfen","OK")))))))</f>
        <v/>
      </c>
      <c r="L47" s="26" t="n"/>
      <c r="M47" s="27">
        <f>IF(OR(A47="",B47=""),"",IFERROR(INDEX(Einstellungen!$D$10:$D$29,MATCH(B47,Einstellungen!$A$10:$A$29,0))+SUMIFS($J$2:$J$101,$B$2:$B$101,B47,$A$2:$A$101,"&lt;="&amp;A47),""))</f>
        <v/>
      </c>
    </row>
    <row r="48" ht="22" customHeight="1">
      <c r="A48" s="21" t="n"/>
      <c r="B48" s="19" t="n"/>
      <c r="C48" s="11">
        <f>IF(B48="","",IFERROR(INDEX(Einstellungen!$B$10:$B$29,MATCH(B48,Einstellungen!$A$10:$A$29,0)),"ID prüfen"))</f>
        <v/>
      </c>
      <c r="D48" s="11">
        <f>IF(B48="","",IFERROR(INDEX(Einstellungen!$C$10:$C$29,MATCH(B48,Einstellungen!$A$10:$A$29,0)),"ID prüfen"))</f>
        <v/>
      </c>
      <c r="E48" s="36" t="n"/>
      <c r="F48" s="36" t="n"/>
      <c r="G48" s="23" t="n"/>
      <c r="H48" s="24" t="n"/>
      <c r="I48" s="25">
        <f>IF(OR(E48="",F48=""),"",IFERROR(MAX(0,(F48-E48+IF(F48&lt;E48,1,0))*24-IF(G48="",0,G48)/60),""))</f>
        <v/>
      </c>
      <c r="J48" s="25">
        <f>IF(OR(H48="",I48=""),"",I48-H48)</f>
        <v/>
      </c>
      <c r="K48" s="11">
        <f>IF(AND(A48="",B48="",E48="",F48="",G48="",H48=""),"",IF(OR(A48="",B48=""),"Pflichtangabe fehlt",IF(C48="ID prüfen","ID prüfen",IF(OR(E48="",F48=""),"Zeitangabe unvollständig",IF(H48="","Sollstunden fehlen",IF(COUNTIFS($A$2:$A$101,A48,$B$2:$B$101,B48)&gt;1,"Doppelten Tag prüfen",IF(I48&gt;Einstellungen!$B$4,"Iststunden prüfen","OK")))))))</f>
        <v/>
      </c>
      <c r="L48" s="26" t="n"/>
      <c r="M48" s="25">
        <f>IF(OR(A48="",B48=""),"",IFERROR(INDEX(Einstellungen!$D$10:$D$29,MATCH(B48,Einstellungen!$A$10:$A$29,0))+SUMIFS($J$2:$J$101,$B$2:$B$101,B48,$A$2:$A$101,"&lt;="&amp;A48),""))</f>
        <v/>
      </c>
    </row>
    <row r="49" ht="22" customHeight="1">
      <c r="A49" s="21" t="n"/>
      <c r="B49" s="19" t="n"/>
      <c r="C49" s="12">
        <f>IF(B49="","",IFERROR(INDEX(Einstellungen!$B$10:$B$29,MATCH(B49,Einstellungen!$A$10:$A$29,0)),"ID prüfen"))</f>
        <v/>
      </c>
      <c r="D49" s="12">
        <f>IF(B49="","",IFERROR(INDEX(Einstellungen!$C$10:$C$29,MATCH(B49,Einstellungen!$A$10:$A$29,0)),"ID prüfen"))</f>
        <v/>
      </c>
      <c r="E49" s="36" t="n"/>
      <c r="F49" s="36" t="n"/>
      <c r="G49" s="23" t="n"/>
      <c r="H49" s="24" t="n"/>
      <c r="I49" s="27">
        <f>IF(OR(E49="",F49=""),"",IFERROR(MAX(0,(F49-E49+IF(F49&lt;E49,1,0))*24-IF(G49="",0,G49)/60),""))</f>
        <v/>
      </c>
      <c r="J49" s="27">
        <f>IF(OR(H49="",I49=""),"",I49-H49)</f>
        <v/>
      </c>
      <c r="K49" s="12">
        <f>IF(AND(A49="",B49="",E49="",F49="",G49="",H49=""),"",IF(OR(A49="",B49=""),"Pflichtangabe fehlt",IF(C49="ID prüfen","ID prüfen",IF(OR(E49="",F49=""),"Zeitangabe unvollständig",IF(H49="","Sollstunden fehlen",IF(COUNTIFS($A$2:$A$101,A49,$B$2:$B$101,B49)&gt;1,"Doppelten Tag prüfen",IF(I49&gt;Einstellungen!$B$4,"Iststunden prüfen","OK")))))))</f>
        <v/>
      </c>
      <c r="L49" s="26" t="n"/>
      <c r="M49" s="27">
        <f>IF(OR(A49="",B49=""),"",IFERROR(INDEX(Einstellungen!$D$10:$D$29,MATCH(B49,Einstellungen!$A$10:$A$29,0))+SUMIFS($J$2:$J$101,$B$2:$B$101,B49,$A$2:$A$101,"&lt;="&amp;A49),""))</f>
        <v/>
      </c>
    </row>
    <row r="50" ht="22" customHeight="1">
      <c r="A50" s="21" t="n"/>
      <c r="B50" s="19" t="n"/>
      <c r="C50" s="11">
        <f>IF(B50="","",IFERROR(INDEX(Einstellungen!$B$10:$B$29,MATCH(B50,Einstellungen!$A$10:$A$29,0)),"ID prüfen"))</f>
        <v/>
      </c>
      <c r="D50" s="11">
        <f>IF(B50="","",IFERROR(INDEX(Einstellungen!$C$10:$C$29,MATCH(B50,Einstellungen!$A$10:$A$29,0)),"ID prüfen"))</f>
        <v/>
      </c>
      <c r="E50" s="36" t="n"/>
      <c r="F50" s="36" t="n"/>
      <c r="G50" s="23" t="n"/>
      <c r="H50" s="24" t="n"/>
      <c r="I50" s="25">
        <f>IF(OR(E50="",F50=""),"",IFERROR(MAX(0,(F50-E50+IF(F50&lt;E50,1,0))*24-IF(G50="",0,G50)/60),""))</f>
        <v/>
      </c>
      <c r="J50" s="25">
        <f>IF(OR(H50="",I50=""),"",I50-H50)</f>
        <v/>
      </c>
      <c r="K50" s="11">
        <f>IF(AND(A50="",B50="",E50="",F50="",G50="",H50=""),"",IF(OR(A50="",B50=""),"Pflichtangabe fehlt",IF(C50="ID prüfen","ID prüfen",IF(OR(E50="",F50=""),"Zeitangabe unvollständig",IF(H50="","Sollstunden fehlen",IF(COUNTIFS($A$2:$A$101,A50,$B$2:$B$101,B50)&gt;1,"Doppelten Tag prüfen",IF(I50&gt;Einstellungen!$B$4,"Iststunden prüfen","OK")))))))</f>
        <v/>
      </c>
      <c r="L50" s="26" t="n"/>
      <c r="M50" s="25">
        <f>IF(OR(A50="",B50=""),"",IFERROR(INDEX(Einstellungen!$D$10:$D$29,MATCH(B50,Einstellungen!$A$10:$A$29,0))+SUMIFS($J$2:$J$101,$B$2:$B$101,B50,$A$2:$A$101,"&lt;="&amp;A50),""))</f>
        <v/>
      </c>
    </row>
    <row r="51" ht="22" customHeight="1">
      <c r="A51" s="21" t="n"/>
      <c r="B51" s="19" t="n"/>
      <c r="C51" s="12">
        <f>IF(B51="","",IFERROR(INDEX(Einstellungen!$B$10:$B$29,MATCH(B51,Einstellungen!$A$10:$A$29,0)),"ID prüfen"))</f>
        <v/>
      </c>
      <c r="D51" s="12">
        <f>IF(B51="","",IFERROR(INDEX(Einstellungen!$C$10:$C$29,MATCH(B51,Einstellungen!$A$10:$A$29,0)),"ID prüfen"))</f>
        <v/>
      </c>
      <c r="E51" s="36" t="n"/>
      <c r="F51" s="36" t="n"/>
      <c r="G51" s="23" t="n"/>
      <c r="H51" s="24" t="n"/>
      <c r="I51" s="27">
        <f>IF(OR(E51="",F51=""),"",IFERROR(MAX(0,(F51-E51+IF(F51&lt;E51,1,0))*24-IF(G51="",0,G51)/60),""))</f>
        <v/>
      </c>
      <c r="J51" s="27">
        <f>IF(OR(H51="",I51=""),"",I51-H51)</f>
        <v/>
      </c>
      <c r="K51" s="12">
        <f>IF(AND(A51="",B51="",E51="",F51="",G51="",H51=""),"",IF(OR(A51="",B51=""),"Pflichtangabe fehlt",IF(C51="ID prüfen","ID prüfen",IF(OR(E51="",F51=""),"Zeitangabe unvollständig",IF(H51="","Sollstunden fehlen",IF(COUNTIFS($A$2:$A$101,A51,$B$2:$B$101,B51)&gt;1,"Doppelten Tag prüfen",IF(I51&gt;Einstellungen!$B$4,"Iststunden prüfen","OK")))))))</f>
        <v/>
      </c>
      <c r="L51" s="26" t="n"/>
      <c r="M51" s="27">
        <f>IF(OR(A51="",B51=""),"",IFERROR(INDEX(Einstellungen!$D$10:$D$29,MATCH(B51,Einstellungen!$A$10:$A$29,0))+SUMIFS($J$2:$J$101,$B$2:$B$101,B51,$A$2:$A$101,"&lt;="&amp;A51),""))</f>
        <v/>
      </c>
    </row>
    <row r="52" ht="22" customHeight="1">
      <c r="A52" s="21" t="n"/>
      <c r="B52" s="19" t="n"/>
      <c r="C52" s="11">
        <f>IF(B52="","",IFERROR(INDEX(Einstellungen!$B$10:$B$29,MATCH(B52,Einstellungen!$A$10:$A$29,0)),"ID prüfen"))</f>
        <v/>
      </c>
      <c r="D52" s="11">
        <f>IF(B52="","",IFERROR(INDEX(Einstellungen!$C$10:$C$29,MATCH(B52,Einstellungen!$A$10:$A$29,0)),"ID prüfen"))</f>
        <v/>
      </c>
      <c r="E52" s="36" t="n"/>
      <c r="F52" s="36" t="n"/>
      <c r="G52" s="23" t="n"/>
      <c r="H52" s="24" t="n"/>
      <c r="I52" s="25">
        <f>IF(OR(E52="",F52=""),"",IFERROR(MAX(0,(F52-E52+IF(F52&lt;E52,1,0))*24-IF(G52="",0,G52)/60),""))</f>
        <v/>
      </c>
      <c r="J52" s="25">
        <f>IF(OR(H52="",I52=""),"",I52-H52)</f>
        <v/>
      </c>
      <c r="K52" s="11">
        <f>IF(AND(A52="",B52="",E52="",F52="",G52="",H52=""),"",IF(OR(A52="",B52=""),"Pflichtangabe fehlt",IF(C52="ID prüfen","ID prüfen",IF(OR(E52="",F52=""),"Zeitangabe unvollständig",IF(H52="","Sollstunden fehlen",IF(COUNTIFS($A$2:$A$101,A52,$B$2:$B$101,B52)&gt;1,"Doppelten Tag prüfen",IF(I52&gt;Einstellungen!$B$4,"Iststunden prüfen","OK")))))))</f>
        <v/>
      </c>
      <c r="L52" s="26" t="n"/>
      <c r="M52" s="25">
        <f>IF(OR(A52="",B52=""),"",IFERROR(INDEX(Einstellungen!$D$10:$D$29,MATCH(B52,Einstellungen!$A$10:$A$29,0))+SUMIFS($J$2:$J$101,$B$2:$B$101,B52,$A$2:$A$101,"&lt;="&amp;A52),""))</f>
        <v/>
      </c>
    </row>
    <row r="53" ht="22" customHeight="1">
      <c r="A53" s="21" t="n"/>
      <c r="B53" s="19" t="n"/>
      <c r="C53" s="12">
        <f>IF(B53="","",IFERROR(INDEX(Einstellungen!$B$10:$B$29,MATCH(B53,Einstellungen!$A$10:$A$29,0)),"ID prüfen"))</f>
        <v/>
      </c>
      <c r="D53" s="12">
        <f>IF(B53="","",IFERROR(INDEX(Einstellungen!$C$10:$C$29,MATCH(B53,Einstellungen!$A$10:$A$29,0)),"ID prüfen"))</f>
        <v/>
      </c>
      <c r="E53" s="36" t="n"/>
      <c r="F53" s="36" t="n"/>
      <c r="G53" s="23" t="n"/>
      <c r="H53" s="24" t="n"/>
      <c r="I53" s="27">
        <f>IF(OR(E53="",F53=""),"",IFERROR(MAX(0,(F53-E53+IF(F53&lt;E53,1,0))*24-IF(G53="",0,G53)/60),""))</f>
        <v/>
      </c>
      <c r="J53" s="27">
        <f>IF(OR(H53="",I53=""),"",I53-H53)</f>
        <v/>
      </c>
      <c r="K53" s="12">
        <f>IF(AND(A53="",B53="",E53="",F53="",G53="",H53=""),"",IF(OR(A53="",B53=""),"Pflichtangabe fehlt",IF(C53="ID prüfen","ID prüfen",IF(OR(E53="",F53=""),"Zeitangabe unvollständig",IF(H53="","Sollstunden fehlen",IF(COUNTIFS($A$2:$A$101,A53,$B$2:$B$101,B53)&gt;1,"Doppelten Tag prüfen",IF(I53&gt;Einstellungen!$B$4,"Iststunden prüfen","OK")))))))</f>
        <v/>
      </c>
      <c r="L53" s="26" t="n"/>
      <c r="M53" s="27">
        <f>IF(OR(A53="",B53=""),"",IFERROR(INDEX(Einstellungen!$D$10:$D$29,MATCH(B53,Einstellungen!$A$10:$A$29,0))+SUMIFS($J$2:$J$101,$B$2:$B$101,B53,$A$2:$A$101,"&lt;="&amp;A53),""))</f>
        <v/>
      </c>
    </row>
    <row r="54" ht="22" customHeight="1">
      <c r="A54" s="21" t="n"/>
      <c r="B54" s="19" t="n"/>
      <c r="C54" s="11">
        <f>IF(B54="","",IFERROR(INDEX(Einstellungen!$B$10:$B$29,MATCH(B54,Einstellungen!$A$10:$A$29,0)),"ID prüfen"))</f>
        <v/>
      </c>
      <c r="D54" s="11">
        <f>IF(B54="","",IFERROR(INDEX(Einstellungen!$C$10:$C$29,MATCH(B54,Einstellungen!$A$10:$A$29,0)),"ID prüfen"))</f>
        <v/>
      </c>
      <c r="E54" s="36" t="n"/>
      <c r="F54" s="36" t="n"/>
      <c r="G54" s="23" t="n"/>
      <c r="H54" s="24" t="n"/>
      <c r="I54" s="25">
        <f>IF(OR(E54="",F54=""),"",IFERROR(MAX(0,(F54-E54+IF(F54&lt;E54,1,0))*24-IF(G54="",0,G54)/60),""))</f>
        <v/>
      </c>
      <c r="J54" s="25">
        <f>IF(OR(H54="",I54=""),"",I54-H54)</f>
        <v/>
      </c>
      <c r="K54" s="11">
        <f>IF(AND(A54="",B54="",E54="",F54="",G54="",H54=""),"",IF(OR(A54="",B54=""),"Pflichtangabe fehlt",IF(C54="ID prüfen","ID prüfen",IF(OR(E54="",F54=""),"Zeitangabe unvollständig",IF(H54="","Sollstunden fehlen",IF(COUNTIFS($A$2:$A$101,A54,$B$2:$B$101,B54)&gt;1,"Doppelten Tag prüfen",IF(I54&gt;Einstellungen!$B$4,"Iststunden prüfen","OK")))))))</f>
        <v/>
      </c>
      <c r="L54" s="26" t="n"/>
      <c r="M54" s="25">
        <f>IF(OR(A54="",B54=""),"",IFERROR(INDEX(Einstellungen!$D$10:$D$29,MATCH(B54,Einstellungen!$A$10:$A$29,0))+SUMIFS($J$2:$J$101,$B$2:$B$101,B54,$A$2:$A$101,"&lt;="&amp;A54),""))</f>
        <v/>
      </c>
    </row>
    <row r="55" ht="22" customHeight="1">
      <c r="A55" s="21" t="n"/>
      <c r="B55" s="19" t="n"/>
      <c r="C55" s="12">
        <f>IF(B55="","",IFERROR(INDEX(Einstellungen!$B$10:$B$29,MATCH(B55,Einstellungen!$A$10:$A$29,0)),"ID prüfen"))</f>
        <v/>
      </c>
      <c r="D55" s="12">
        <f>IF(B55="","",IFERROR(INDEX(Einstellungen!$C$10:$C$29,MATCH(B55,Einstellungen!$A$10:$A$29,0)),"ID prüfen"))</f>
        <v/>
      </c>
      <c r="E55" s="36" t="n"/>
      <c r="F55" s="36" t="n"/>
      <c r="G55" s="23" t="n"/>
      <c r="H55" s="24" t="n"/>
      <c r="I55" s="27">
        <f>IF(OR(E55="",F55=""),"",IFERROR(MAX(0,(F55-E55+IF(F55&lt;E55,1,0))*24-IF(G55="",0,G55)/60),""))</f>
        <v/>
      </c>
      <c r="J55" s="27">
        <f>IF(OR(H55="",I55=""),"",I55-H55)</f>
        <v/>
      </c>
      <c r="K55" s="12">
        <f>IF(AND(A55="",B55="",E55="",F55="",G55="",H55=""),"",IF(OR(A55="",B55=""),"Pflichtangabe fehlt",IF(C55="ID prüfen","ID prüfen",IF(OR(E55="",F55=""),"Zeitangabe unvollständig",IF(H55="","Sollstunden fehlen",IF(COUNTIFS($A$2:$A$101,A55,$B$2:$B$101,B55)&gt;1,"Doppelten Tag prüfen",IF(I55&gt;Einstellungen!$B$4,"Iststunden prüfen","OK")))))))</f>
        <v/>
      </c>
      <c r="L55" s="26" t="n"/>
      <c r="M55" s="27">
        <f>IF(OR(A55="",B55=""),"",IFERROR(INDEX(Einstellungen!$D$10:$D$29,MATCH(B55,Einstellungen!$A$10:$A$29,0))+SUMIFS($J$2:$J$101,$B$2:$B$101,B55,$A$2:$A$101,"&lt;="&amp;A55),""))</f>
        <v/>
      </c>
    </row>
    <row r="56" ht="22" customHeight="1">
      <c r="A56" s="21" t="n"/>
      <c r="B56" s="19" t="n"/>
      <c r="C56" s="11">
        <f>IF(B56="","",IFERROR(INDEX(Einstellungen!$B$10:$B$29,MATCH(B56,Einstellungen!$A$10:$A$29,0)),"ID prüfen"))</f>
        <v/>
      </c>
      <c r="D56" s="11">
        <f>IF(B56="","",IFERROR(INDEX(Einstellungen!$C$10:$C$29,MATCH(B56,Einstellungen!$A$10:$A$29,0)),"ID prüfen"))</f>
        <v/>
      </c>
      <c r="E56" s="36" t="n"/>
      <c r="F56" s="36" t="n"/>
      <c r="G56" s="23" t="n"/>
      <c r="H56" s="24" t="n"/>
      <c r="I56" s="25">
        <f>IF(OR(E56="",F56=""),"",IFERROR(MAX(0,(F56-E56+IF(F56&lt;E56,1,0))*24-IF(G56="",0,G56)/60),""))</f>
        <v/>
      </c>
      <c r="J56" s="25">
        <f>IF(OR(H56="",I56=""),"",I56-H56)</f>
        <v/>
      </c>
      <c r="K56" s="11">
        <f>IF(AND(A56="",B56="",E56="",F56="",G56="",H56=""),"",IF(OR(A56="",B56=""),"Pflichtangabe fehlt",IF(C56="ID prüfen","ID prüfen",IF(OR(E56="",F56=""),"Zeitangabe unvollständig",IF(H56="","Sollstunden fehlen",IF(COUNTIFS($A$2:$A$101,A56,$B$2:$B$101,B56)&gt;1,"Doppelten Tag prüfen",IF(I56&gt;Einstellungen!$B$4,"Iststunden prüfen","OK")))))))</f>
        <v/>
      </c>
      <c r="L56" s="26" t="n"/>
      <c r="M56" s="25">
        <f>IF(OR(A56="",B56=""),"",IFERROR(INDEX(Einstellungen!$D$10:$D$29,MATCH(B56,Einstellungen!$A$10:$A$29,0))+SUMIFS($J$2:$J$101,$B$2:$B$101,B56,$A$2:$A$101,"&lt;="&amp;A56),""))</f>
        <v/>
      </c>
    </row>
    <row r="57" ht="22" customHeight="1">
      <c r="A57" s="21" t="n"/>
      <c r="B57" s="19" t="n"/>
      <c r="C57" s="12">
        <f>IF(B57="","",IFERROR(INDEX(Einstellungen!$B$10:$B$29,MATCH(B57,Einstellungen!$A$10:$A$29,0)),"ID prüfen"))</f>
        <v/>
      </c>
      <c r="D57" s="12">
        <f>IF(B57="","",IFERROR(INDEX(Einstellungen!$C$10:$C$29,MATCH(B57,Einstellungen!$A$10:$A$29,0)),"ID prüfen"))</f>
        <v/>
      </c>
      <c r="E57" s="36" t="n"/>
      <c r="F57" s="36" t="n"/>
      <c r="G57" s="23" t="n"/>
      <c r="H57" s="24" t="n"/>
      <c r="I57" s="27">
        <f>IF(OR(E57="",F57=""),"",IFERROR(MAX(0,(F57-E57+IF(F57&lt;E57,1,0))*24-IF(G57="",0,G57)/60),""))</f>
        <v/>
      </c>
      <c r="J57" s="27">
        <f>IF(OR(H57="",I57=""),"",I57-H57)</f>
        <v/>
      </c>
      <c r="K57" s="12">
        <f>IF(AND(A57="",B57="",E57="",F57="",G57="",H57=""),"",IF(OR(A57="",B57=""),"Pflichtangabe fehlt",IF(C57="ID prüfen","ID prüfen",IF(OR(E57="",F57=""),"Zeitangabe unvollständig",IF(H57="","Sollstunden fehlen",IF(COUNTIFS($A$2:$A$101,A57,$B$2:$B$101,B57)&gt;1,"Doppelten Tag prüfen",IF(I57&gt;Einstellungen!$B$4,"Iststunden prüfen","OK")))))))</f>
        <v/>
      </c>
      <c r="L57" s="26" t="n"/>
      <c r="M57" s="27">
        <f>IF(OR(A57="",B57=""),"",IFERROR(INDEX(Einstellungen!$D$10:$D$29,MATCH(B57,Einstellungen!$A$10:$A$29,0))+SUMIFS($J$2:$J$101,$B$2:$B$101,B57,$A$2:$A$101,"&lt;="&amp;A57),""))</f>
        <v/>
      </c>
    </row>
    <row r="58" ht="22" customHeight="1">
      <c r="A58" s="21" t="n"/>
      <c r="B58" s="19" t="n"/>
      <c r="C58" s="11">
        <f>IF(B58="","",IFERROR(INDEX(Einstellungen!$B$10:$B$29,MATCH(B58,Einstellungen!$A$10:$A$29,0)),"ID prüfen"))</f>
        <v/>
      </c>
      <c r="D58" s="11">
        <f>IF(B58="","",IFERROR(INDEX(Einstellungen!$C$10:$C$29,MATCH(B58,Einstellungen!$A$10:$A$29,0)),"ID prüfen"))</f>
        <v/>
      </c>
      <c r="E58" s="36" t="n"/>
      <c r="F58" s="36" t="n"/>
      <c r="G58" s="23" t="n"/>
      <c r="H58" s="24" t="n"/>
      <c r="I58" s="25">
        <f>IF(OR(E58="",F58=""),"",IFERROR(MAX(0,(F58-E58+IF(F58&lt;E58,1,0))*24-IF(G58="",0,G58)/60),""))</f>
        <v/>
      </c>
      <c r="J58" s="25">
        <f>IF(OR(H58="",I58=""),"",I58-H58)</f>
        <v/>
      </c>
      <c r="K58" s="11">
        <f>IF(AND(A58="",B58="",E58="",F58="",G58="",H58=""),"",IF(OR(A58="",B58=""),"Pflichtangabe fehlt",IF(C58="ID prüfen","ID prüfen",IF(OR(E58="",F58=""),"Zeitangabe unvollständig",IF(H58="","Sollstunden fehlen",IF(COUNTIFS($A$2:$A$101,A58,$B$2:$B$101,B58)&gt;1,"Doppelten Tag prüfen",IF(I58&gt;Einstellungen!$B$4,"Iststunden prüfen","OK")))))))</f>
        <v/>
      </c>
      <c r="L58" s="26" t="n"/>
      <c r="M58" s="25">
        <f>IF(OR(A58="",B58=""),"",IFERROR(INDEX(Einstellungen!$D$10:$D$29,MATCH(B58,Einstellungen!$A$10:$A$29,0))+SUMIFS($J$2:$J$101,$B$2:$B$101,B58,$A$2:$A$101,"&lt;="&amp;A58),""))</f>
        <v/>
      </c>
    </row>
    <row r="59" ht="22" customHeight="1">
      <c r="A59" s="21" t="n"/>
      <c r="B59" s="19" t="n"/>
      <c r="C59" s="12">
        <f>IF(B59="","",IFERROR(INDEX(Einstellungen!$B$10:$B$29,MATCH(B59,Einstellungen!$A$10:$A$29,0)),"ID prüfen"))</f>
        <v/>
      </c>
      <c r="D59" s="12">
        <f>IF(B59="","",IFERROR(INDEX(Einstellungen!$C$10:$C$29,MATCH(B59,Einstellungen!$A$10:$A$29,0)),"ID prüfen"))</f>
        <v/>
      </c>
      <c r="E59" s="36" t="n"/>
      <c r="F59" s="36" t="n"/>
      <c r="G59" s="23" t="n"/>
      <c r="H59" s="24" t="n"/>
      <c r="I59" s="27">
        <f>IF(OR(E59="",F59=""),"",IFERROR(MAX(0,(F59-E59+IF(F59&lt;E59,1,0))*24-IF(G59="",0,G59)/60),""))</f>
        <v/>
      </c>
      <c r="J59" s="27">
        <f>IF(OR(H59="",I59=""),"",I59-H59)</f>
        <v/>
      </c>
      <c r="K59" s="12">
        <f>IF(AND(A59="",B59="",E59="",F59="",G59="",H59=""),"",IF(OR(A59="",B59=""),"Pflichtangabe fehlt",IF(C59="ID prüfen","ID prüfen",IF(OR(E59="",F59=""),"Zeitangabe unvollständig",IF(H59="","Sollstunden fehlen",IF(COUNTIFS($A$2:$A$101,A59,$B$2:$B$101,B59)&gt;1,"Doppelten Tag prüfen",IF(I59&gt;Einstellungen!$B$4,"Iststunden prüfen","OK")))))))</f>
        <v/>
      </c>
      <c r="L59" s="26" t="n"/>
      <c r="M59" s="27">
        <f>IF(OR(A59="",B59=""),"",IFERROR(INDEX(Einstellungen!$D$10:$D$29,MATCH(B59,Einstellungen!$A$10:$A$29,0))+SUMIFS($J$2:$J$101,$B$2:$B$101,B59,$A$2:$A$101,"&lt;="&amp;A59),""))</f>
        <v/>
      </c>
    </row>
    <row r="60" ht="22" customHeight="1">
      <c r="A60" s="21" t="n"/>
      <c r="B60" s="19" t="n"/>
      <c r="C60" s="11">
        <f>IF(B60="","",IFERROR(INDEX(Einstellungen!$B$10:$B$29,MATCH(B60,Einstellungen!$A$10:$A$29,0)),"ID prüfen"))</f>
        <v/>
      </c>
      <c r="D60" s="11">
        <f>IF(B60="","",IFERROR(INDEX(Einstellungen!$C$10:$C$29,MATCH(B60,Einstellungen!$A$10:$A$29,0)),"ID prüfen"))</f>
        <v/>
      </c>
      <c r="E60" s="36" t="n"/>
      <c r="F60" s="36" t="n"/>
      <c r="G60" s="23" t="n"/>
      <c r="H60" s="24" t="n"/>
      <c r="I60" s="25">
        <f>IF(OR(E60="",F60=""),"",IFERROR(MAX(0,(F60-E60+IF(F60&lt;E60,1,0))*24-IF(G60="",0,G60)/60),""))</f>
        <v/>
      </c>
      <c r="J60" s="25">
        <f>IF(OR(H60="",I60=""),"",I60-H60)</f>
        <v/>
      </c>
      <c r="K60" s="11">
        <f>IF(AND(A60="",B60="",E60="",F60="",G60="",H60=""),"",IF(OR(A60="",B60=""),"Pflichtangabe fehlt",IF(C60="ID prüfen","ID prüfen",IF(OR(E60="",F60=""),"Zeitangabe unvollständig",IF(H60="","Sollstunden fehlen",IF(COUNTIFS($A$2:$A$101,A60,$B$2:$B$101,B60)&gt;1,"Doppelten Tag prüfen",IF(I60&gt;Einstellungen!$B$4,"Iststunden prüfen","OK")))))))</f>
        <v/>
      </c>
      <c r="L60" s="26" t="n"/>
      <c r="M60" s="25">
        <f>IF(OR(A60="",B60=""),"",IFERROR(INDEX(Einstellungen!$D$10:$D$29,MATCH(B60,Einstellungen!$A$10:$A$29,0))+SUMIFS($J$2:$J$101,$B$2:$B$101,B60,$A$2:$A$101,"&lt;="&amp;A60),""))</f>
        <v/>
      </c>
    </row>
    <row r="61" ht="22" customHeight="1">
      <c r="A61" s="21" t="n"/>
      <c r="B61" s="19" t="n"/>
      <c r="C61" s="12">
        <f>IF(B61="","",IFERROR(INDEX(Einstellungen!$B$10:$B$29,MATCH(B61,Einstellungen!$A$10:$A$29,0)),"ID prüfen"))</f>
        <v/>
      </c>
      <c r="D61" s="12">
        <f>IF(B61="","",IFERROR(INDEX(Einstellungen!$C$10:$C$29,MATCH(B61,Einstellungen!$A$10:$A$29,0)),"ID prüfen"))</f>
        <v/>
      </c>
      <c r="E61" s="36" t="n"/>
      <c r="F61" s="36" t="n"/>
      <c r="G61" s="23" t="n"/>
      <c r="H61" s="24" t="n"/>
      <c r="I61" s="27">
        <f>IF(OR(E61="",F61=""),"",IFERROR(MAX(0,(F61-E61+IF(F61&lt;E61,1,0))*24-IF(G61="",0,G61)/60),""))</f>
        <v/>
      </c>
      <c r="J61" s="27">
        <f>IF(OR(H61="",I61=""),"",I61-H61)</f>
        <v/>
      </c>
      <c r="K61" s="12">
        <f>IF(AND(A61="",B61="",E61="",F61="",G61="",H61=""),"",IF(OR(A61="",B61=""),"Pflichtangabe fehlt",IF(C61="ID prüfen","ID prüfen",IF(OR(E61="",F61=""),"Zeitangabe unvollständig",IF(H61="","Sollstunden fehlen",IF(COUNTIFS($A$2:$A$101,A61,$B$2:$B$101,B61)&gt;1,"Doppelten Tag prüfen",IF(I61&gt;Einstellungen!$B$4,"Iststunden prüfen","OK")))))))</f>
        <v/>
      </c>
      <c r="L61" s="26" t="n"/>
      <c r="M61" s="27">
        <f>IF(OR(A61="",B61=""),"",IFERROR(INDEX(Einstellungen!$D$10:$D$29,MATCH(B61,Einstellungen!$A$10:$A$29,0))+SUMIFS($J$2:$J$101,$B$2:$B$101,B61,$A$2:$A$101,"&lt;="&amp;A61),""))</f>
        <v/>
      </c>
    </row>
    <row r="62" ht="22" customHeight="1">
      <c r="A62" s="21" t="n"/>
      <c r="B62" s="19" t="n"/>
      <c r="C62" s="11">
        <f>IF(B62="","",IFERROR(INDEX(Einstellungen!$B$10:$B$29,MATCH(B62,Einstellungen!$A$10:$A$29,0)),"ID prüfen"))</f>
        <v/>
      </c>
      <c r="D62" s="11">
        <f>IF(B62="","",IFERROR(INDEX(Einstellungen!$C$10:$C$29,MATCH(B62,Einstellungen!$A$10:$A$29,0)),"ID prüfen"))</f>
        <v/>
      </c>
      <c r="E62" s="36" t="n"/>
      <c r="F62" s="36" t="n"/>
      <c r="G62" s="23" t="n"/>
      <c r="H62" s="24" t="n"/>
      <c r="I62" s="25">
        <f>IF(OR(E62="",F62=""),"",IFERROR(MAX(0,(F62-E62+IF(F62&lt;E62,1,0))*24-IF(G62="",0,G62)/60),""))</f>
        <v/>
      </c>
      <c r="J62" s="25">
        <f>IF(OR(H62="",I62=""),"",I62-H62)</f>
        <v/>
      </c>
      <c r="K62" s="11">
        <f>IF(AND(A62="",B62="",E62="",F62="",G62="",H62=""),"",IF(OR(A62="",B62=""),"Pflichtangabe fehlt",IF(C62="ID prüfen","ID prüfen",IF(OR(E62="",F62=""),"Zeitangabe unvollständig",IF(H62="","Sollstunden fehlen",IF(COUNTIFS($A$2:$A$101,A62,$B$2:$B$101,B62)&gt;1,"Doppelten Tag prüfen",IF(I62&gt;Einstellungen!$B$4,"Iststunden prüfen","OK")))))))</f>
        <v/>
      </c>
      <c r="L62" s="26" t="n"/>
      <c r="M62" s="25">
        <f>IF(OR(A62="",B62=""),"",IFERROR(INDEX(Einstellungen!$D$10:$D$29,MATCH(B62,Einstellungen!$A$10:$A$29,0))+SUMIFS($J$2:$J$101,$B$2:$B$101,B62,$A$2:$A$101,"&lt;="&amp;A62),""))</f>
        <v/>
      </c>
    </row>
    <row r="63" ht="22" customHeight="1">
      <c r="A63" s="21" t="n"/>
      <c r="B63" s="19" t="n"/>
      <c r="C63" s="12">
        <f>IF(B63="","",IFERROR(INDEX(Einstellungen!$B$10:$B$29,MATCH(B63,Einstellungen!$A$10:$A$29,0)),"ID prüfen"))</f>
        <v/>
      </c>
      <c r="D63" s="12">
        <f>IF(B63="","",IFERROR(INDEX(Einstellungen!$C$10:$C$29,MATCH(B63,Einstellungen!$A$10:$A$29,0)),"ID prüfen"))</f>
        <v/>
      </c>
      <c r="E63" s="36" t="n"/>
      <c r="F63" s="36" t="n"/>
      <c r="G63" s="23" t="n"/>
      <c r="H63" s="24" t="n"/>
      <c r="I63" s="27">
        <f>IF(OR(E63="",F63=""),"",IFERROR(MAX(0,(F63-E63+IF(F63&lt;E63,1,0))*24-IF(G63="",0,G63)/60),""))</f>
        <v/>
      </c>
      <c r="J63" s="27">
        <f>IF(OR(H63="",I63=""),"",I63-H63)</f>
        <v/>
      </c>
      <c r="K63" s="12">
        <f>IF(AND(A63="",B63="",E63="",F63="",G63="",H63=""),"",IF(OR(A63="",B63=""),"Pflichtangabe fehlt",IF(C63="ID prüfen","ID prüfen",IF(OR(E63="",F63=""),"Zeitangabe unvollständig",IF(H63="","Sollstunden fehlen",IF(COUNTIFS($A$2:$A$101,A63,$B$2:$B$101,B63)&gt;1,"Doppelten Tag prüfen",IF(I63&gt;Einstellungen!$B$4,"Iststunden prüfen","OK")))))))</f>
        <v/>
      </c>
      <c r="L63" s="26" t="n"/>
      <c r="M63" s="27">
        <f>IF(OR(A63="",B63=""),"",IFERROR(INDEX(Einstellungen!$D$10:$D$29,MATCH(B63,Einstellungen!$A$10:$A$29,0))+SUMIFS($J$2:$J$101,$B$2:$B$101,B63,$A$2:$A$101,"&lt;="&amp;A63),""))</f>
        <v/>
      </c>
    </row>
    <row r="64" ht="22" customHeight="1">
      <c r="A64" s="21" t="n"/>
      <c r="B64" s="19" t="n"/>
      <c r="C64" s="11">
        <f>IF(B64="","",IFERROR(INDEX(Einstellungen!$B$10:$B$29,MATCH(B64,Einstellungen!$A$10:$A$29,0)),"ID prüfen"))</f>
        <v/>
      </c>
      <c r="D64" s="11">
        <f>IF(B64="","",IFERROR(INDEX(Einstellungen!$C$10:$C$29,MATCH(B64,Einstellungen!$A$10:$A$29,0)),"ID prüfen"))</f>
        <v/>
      </c>
      <c r="E64" s="36" t="n"/>
      <c r="F64" s="36" t="n"/>
      <c r="G64" s="23" t="n"/>
      <c r="H64" s="24" t="n"/>
      <c r="I64" s="25">
        <f>IF(OR(E64="",F64=""),"",IFERROR(MAX(0,(F64-E64+IF(F64&lt;E64,1,0))*24-IF(G64="",0,G64)/60),""))</f>
        <v/>
      </c>
      <c r="J64" s="25">
        <f>IF(OR(H64="",I64=""),"",I64-H64)</f>
        <v/>
      </c>
      <c r="K64" s="11">
        <f>IF(AND(A64="",B64="",E64="",F64="",G64="",H64=""),"",IF(OR(A64="",B64=""),"Pflichtangabe fehlt",IF(C64="ID prüfen","ID prüfen",IF(OR(E64="",F64=""),"Zeitangabe unvollständig",IF(H64="","Sollstunden fehlen",IF(COUNTIFS($A$2:$A$101,A64,$B$2:$B$101,B64)&gt;1,"Doppelten Tag prüfen",IF(I64&gt;Einstellungen!$B$4,"Iststunden prüfen","OK")))))))</f>
        <v/>
      </c>
      <c r="L64" s="26" t="n"/>
      <c r="M64" s="25">
        <f>IF(OR(A64="",B64=""),"",IFERROR(INDEX(Einstellungen!$D$10:$D$29,MATCH(B64,Einstellungen!$A$10:$A$29,0))+SUMIFS($J$2:$J$101,$B$2:$B$101,B64,$A$2:$A$101,"&lt;="&amp;A64),""))</f>
        <v/>
      </c>
    </row>
    <row r="65" ht="22" customHeight="1">
      <c r="A65" s="21" t="n"/>
      <c r="B65" s="19" t="n"/>
      <c r="C65" s="12">
        <f>IF(B65="","",IFERROR(INDEX(Einstellungen!$B$10:$B$29,MATCH(B65,Einstellungen!$A$10:$A$29,0)),"ID prüfen"))</f>
        <v/>
      </c>
      <c r="D65" s="12">
        <f>IF(B65="","",IFERROR(INDEX(Einstellungen!$C$10:$C$29,MATCH(B65,Einstellungen!$A$10:$A$29,0)),"ID prüfen"))</f>
        <v/>
      </c>
      <c r="E65" s="36" t="n"/>
      <c r="F65" s="36" t="n"/>
      <c r="G65" s="23" t="n"/>
      <c r="H65" s="24" t="n"/>
      <c r="I65" s="27">
        <f>IF(OR(E65="",F65=""),"",IFERROR(MAX(0,(F65-E65+IF(F65&lt;E65,1,0))*24-IF(G65="",0,G65)/60),""))</f>
        <v/>
      </c>
      <c r="J65" s="27">
        <f>IF(OR(H65="",I65=""),"",I65-H65)</f>
        <v/>
      </c>
      <c r="K65" s="12">
        <f>IF(AND(A65="",B65="",E65="",F65="",G65="",H65=""),"",IF(OR(A65="",B65=""),"Pflichtangabe fehlt",IF(C65="ID prüfen","ID prüfen",IF(OR(E65="",F65=""),"Zeitangabe unvollständig",IF(H65="","Sollstunden fehlen",IF(COUNTIFS($A$2:$A$101,A65,$B$2:$B$101,B65)&gt;1,"Doppelten Tag prüfen",IF(I65&gt;Einstellungen!$B$4,"Iststunden prüfen","OK")))))))</f>
        <v/>
      </c>
      <c r="L65" s="26" t="n"/>
      <c r="M65" s="27">
        <f>IF(OR(A65="",B65=""),"",IFERROR(INDEX(Einstellungen!$D$10:$D$29,MATCH(B65,Einstellungen!$A$10:$A$29,0))+SUMIFS($J$2:$J$101,$B$2:$B$101,B65,$A$2:$A$101,"&lt;="&amp;A65),""))</f>
        <v/>
      </c>
    </row>
    <row r="66" ht="22" customHeight="1">
      <c r="A66" s="21" t="n"/>
      <c r="B66" s="19" t="n"/>
      <c r="C66" s="11">
        <f>IF(B66="","",IFERROR(INDEX(Einstellungen!$B$10:$B$29,MATCH(B66,Einstellungen!$A$10:$A$29,0)),"ID prüfen"))</f>
        <v/>
      </c>
      <c r="D66" s="11">
        <f>IF(B66="","",IFERROR(INDEX(Einstellungen!$C$10:$C$29,MATCH(B66,Einstellungen!$A$10:$A$29,0)),"ID prüfen"))</f>
        <v/>
      </c>
      <c r="E66" s="36" t="n"/>
      <c r="F66" s="36" t="n"/>
      <c r="G66" s="23" t="n"/>
      <c r="H66" s="24" t="n"/>
      <c r="I66" s="25">
        <f>IF(OR(E66="",F66=""),"",IFERROR(MAX(0,(F66-E66+IF(F66&lt;E66,1,0))*24-IF(G66="",0,G66)/60),""))</f>
        <v/>
      </c>
      <c r="J66" s="25">
        <f>IF(OR(H66="",I66=""),"",I66-H66)</f>
        <v/>
      </c>
      <c r="K66" s="11">
        <f>IF(AND(A66="",B66="",E66="",F66="",G66="",H66=""),"",IF(OR(A66="",B66=""),"Pflichtangabe fehlt",IF(C66="ID prüfen","ID prüfen",IF(OR(E66="",F66=""),"Zeitangabe unvollständig",IF(H66="","Sollstunden fehlen",IF(COUNTIFS($A$2:$A$101,A66,$B$2:$B$101,B66)&gt;1,"Doppelten Tag prüfen",IF(I66&gt;Einstellungen!$B$4,"Iststunden prüfen","OK")))))))</f>
        <v/>
      </c>
      <c r="L66" s="26" t="n"/>
      <c r="M66" s="25">
        <f>IF(OR(A66="",B66=""),"",IFERROR(INDEX(Einstellungen!$D$10:$D$29,MATCH(B66,Einstellungen!$A$10:$A$29,0))+SUMIFS($J$2:$J$101,$B$2:$B$101,B66,$A$2:$A$101,"&lt;="&amp;A66),""))</f>
        <v/>
      </c>
    </row>
    <row r="67" ht="22" customHeight="1">
      <c r="A67" s="21" t="n"/>
      <c r="B67" s="19" t="n"/>
      <c r="C67" s="12">
        <f>IF(B67="","",IFERROR(INDEX(Einstellungen!$B$10:$B$29,MATCH(B67,Einstellungen!$A$10:$A$29,0)),"ID prüfen"))</f>
        <v/>
      </c>
      <c r="D67" s="12">
        <f>IF(B67="","",IFERROR(INDEX(Einstellungen!$C$10:$C$29,MATCH(B67,Einstellungen!$A$10:$A$29,0)),"ID prüfen"))</f>
        <v/>
      </c>
      <c r="E67" s="36" t="n"/>
      <c r="F67" s="36" t="n"/>
      <c r="G67" s="23" t="n"/>
      <c r="H67" s="24" t="n"/>
      <c r="I67" s="27">
        <f>IF(OR(E67="",F67=""),"",IFERROR(MAX(0,(F67-E67+IF(F67&lt;E67,1,0))*24-IF(G67="",0,G67)/60),""))</f>
        <v/>
      </c>
      <c r="J67" s="27">
        <f>IF(OR(H67="",I67=""),"",I67-H67)</f>
        <v/>
      </c>
      <c r="K67" s="12">
        <f>IF(AND(A67="",B67="",E67="",F67="",G67="",H67=""),"",IF(OR(A67="",B67=""),"Pflichtangabe fehlt",IF(C67="ID prüfen","ID prüfen",IF(OR(E67="",F67=""),"Zeitangabe unvollständig",IF(H67="","Sollstunden fehlen",IF(COUNTIFS($A$2:$A$101,A67,$B$2:$B$101,B67)&gt;1,"Doppelten Tag prüfen",IF(I67&gt;Einstellungen!$B$4,"Iststunden prüfen","OK")))))))</f>
        <v/>
      </c>
      <c r="L67" s="26" t="n"/>
      <c r="M67" s="27">
        <f>IF(OR(A67="",B67=""),"",IFERROR(INDEX(Einstellungen!$D$10:$D$29,MATCH(B67,Einstellungen!$A$10:$A$29,0))+SUMIFS($J$2:$J$101,$B$2:$B$101,B67,$A$2:$A$101,"&lt;="&amp;A67),""))</f>
        <v/>
      </c>
    </row>
    <row r="68" ht="22" customHeight="1">
      <c r="A68" s="21" t="n"/>
      <c r="B68" s="19" t="n"/>
      <c r="C68" s="11">
        <f>IF(B68="","",IFERROR(INDEX(Einstellungen!$B$10:$B$29,MATCH(B68,Einstellungen!$A$10:$A$29,0)),"ID prüfen"))</f>
        <v/>
      </c>
      <c r="D68" s="11">
        <f>IF(B68="","",IFERROR(INDEX(Einstellungen!$C$10:$C$29,MATCH(B68,Einstellungen!$A$10:$A$29,0)),"ID prüfen"))</f>
        <v/>
      </c>
      <c r="E68" s="36" t="n"/>
      <c r="F68" s="36" t="n"/>
      <c r="G68" s="23" t="n"/>
      <c r="H68" s="24" t="n"/>
      <c r="I68" s="25">
        <f>IF(OR(E68="",F68=""),"",IFERROR(MAX(0,(F68-E68+IF(F68&lt;E68,1,0))*24-IF(G68="",0,G68)/60),""))</f>
        <v/>
      </c>
      <c r="J68" s="25">
        <f>IF(OR(H68="",I68=""),"",I68-H68)</f>
        <v/>
      </c>
      <c r="K68" s="11">
        <f>IF(AND(A68="",B68="",E68="",F68="",G68="",H68=""),"",IF(OR(A68="",B68=""),"Pflichtangabe fehlt",IF(C68="ID prüfen","ID prüfen",IF(OR(E68="",F68=""),"Zeitangabe unvollständig",IF(H68="","Sollstunden fehlen",IF(COUNTIFS($A$2:$A$101,A68,$B$2:$B$101,B68)&gt;1,"Doppelten Tag prüfen",IF(I68&gt;Einstellungen!$B$4,"Iststunden prüfen","OK")))))))</f>
        <v/>
      </c>
      <c r="L68" s="26" t="n"/>
      <c r="M68" s="25">
        <f>IF(OR(A68="",B68=""),"",IFERROR(INDEX(Einstellungen!$D$10:$D$29,MATCH(B68,Einstellungen!$A$10:$A$29,0))+SUMIFS($J$2:$J$101,$B$2:$B$101,B68,$A$2:$A$101,"&lt;="&amp;A68),""))</f>
        <v/>
      </c>
    </row>
    <row r="69" ht="22" customHeight="1">
      <c r="A69" s="21" t="n"/>
      <c r="B69" s="19" t="n"/>
      <c r="C69" s="12">
        <f>IF(B69="","",IFERROR(INDEX(Einstellungen!$B$10:$B$29,MATCH(B69,Einstellungen!$A$10:$A$29,0)),"ID prüfen"))</f>
        <v/>
      </c>
      <c r="D69" s="12">
        <f>IF(B69="","",IFERROR(INDEX(Einstellungen!$C$10:$C$29,MATCH(B69,Einstellungen!$A$10:$A$29,0)),"ID prüfen"))</f>
        <v/>
      </c>
      <c r="E69" s="36" t="n"/>
      <c r="F69" s="36" t="n"/>
      <c r="G69" s="23" t="n"/>
      <c r="H69" s="24" t="n"/>
      <c r="I69" s="27">
        <f>IF(OR(E69="",F69=""),"",IFERROR(MAX(0,(F69-E69+IF(F69&lt;E69,1,0))*24-IF(G69="",0,G69)/60),""))</f>
        <v/>
      </c>
      <c r="J69" s="27">
        <f>IF(OR(H69="",I69=""),"",I69-H69)</f>
        <v/>
      </c>
      <c r="K69" s="12">
        <f>IF(AND(A69="",B69="",E69="",F69="",G69="",H69=""),"",IF(OR(A69="",B69=""),"Pflichtangabe fehlt",IF(C69="ID prüfen","ID prüfen",IF(OR(E69="",F69=""),"Zeitangabe unvollständig",IF(H69="","Sollstunden fehlen",IF(COUNTIFS($A$2:$A$101,A69,$B$2:$B$101,B69)&gt;1,"Doppelten Tag prüfen",IF(I69&gt;Einstellungen!$B$4,"Iststunden prüfen","OK")))))))</f>
        <v/>
      </c>
      <c r="L69" s="26" t="n"/>
      <c r="M69" s="27">
        <f>IF(OR(A69="",B69=""),"",IFERROR(INDEX(Einstellungen!$D$10:$D$29,MATCH(B69,Einstellungen!$A$10:$A$29,0))+SUMIFS($J$2:$J$101,$B$2:$B$101,B69,$A$2:$A$101,"&lt;="&amp;A69),""))</f>
        <v/>
      </c>
    </row>
    <row r="70" ht="22" customHeight="1">
      <c r="A70" s="21" t="n"/>
      <c r="B70" s="19" t="n"/>
      <c r="C70" s="11">
        <f>IF(B70="","",IFERROR(INDEX(Einstellungen!$B$10:$B$29,MATCH(B70,Einstellungen!$A$10:$A$29,0)),"ID prüfen"))</f>
        <v/>
      </c>
      <c r="D70" s="11">
        <f>IF(B70="","",IFERROR(INDEX(Einstellungen!$C$10:$C$29,MATCH(B70,Einstellungen!$A$10:$A$29,0)),"ID prüfen"))</f>
        <v/>
      </c>
      <c r="E70" s="36" t="n"/>
      <c r="F70" s="36" t="n"/>
      <c r="G70" s="23" t="n"/>
      <c r="H70" s="24" t="n"/>
      <c r="I70" s="25">
        <f>IF(OR(E70="",F70=""),"",IFERROR(MAX(0,(F70-E70+IF(F70&lt;E70,1,0))*24-IF(G70="",0,G70)/60),""))</f>
        <v/>
      </c>
      <c r="J70" s="25">
        <f>IF(OR(H70="",I70=""),"",I70-H70)</f>
        <v/>
      </c>
      <c r="K70" s="11">
        <f>IF(AND(A70="",B70="",E70="",F70="",G70="",H70=""),"",IF(OR(A70="",B70=""),"Pflichtangabe fehlt",IF(C70="ID prüfen","ID prüfen",IF(OR(E70="",F70=""),"Zeitangabe unvollständig",IF(H70="","Sollstunden fehlen",IF(COUNTIFS($A$2:$A$101,A70,$B$2:$B$101,B70)&gt;1,"Doppelten Tag prüfen",IF(I70&gt;Einstellungen!$B$4,"Iststunden prüfen","OK")))))))</f>
        <v/>
      </c>
      <c r="L70" s="26" t="n"/>
      <c r="M70" s="25">
        <f>IF(OR(A70="",B70=""),"",IFERROR(INDEX(Einstellungen!$D$10:$D$29,MATCH(B70,Einstellungen!$A$10:$A$29,0))+SUMIFS($J$2:$J$101,$B$2:$B$101,B70,$A$2:$A$101,"&lt;="&amp;A70),""))</f>
        <v/>
      </c>
    </row>
    <row r="71" ht="22" customHeight="1">
      <c r="A71" s="21" t="n"/>
      <c r="B71" s="19" t="n"/>
      <c r="C71" s="12">
        <f>IF(B71="","",IFERROR(INDEX(Einstellungen!$B$10:$B$29,MATCH(B71,Einstellungen!$A$10:$A$29,0)),"ID prüfen"))</f>
        <v/>
      </c>
      <c r="D71" s="12">
        <f>IF(B71="","",IFERROR(INDEX(Einstellungen!$C$10:$C$29,MATCH(B71,Einstellungen!$A$10:$A$29,0)),"ID prüfen"))</f>
        <v/>
      </c>
      <c r="E71" s="36" t="n"/>
      <c r="F71" s="36" t="n"/>
      <c r="G71" s="23" t="n"/>
      <c r="H71" s="24" t="n"/>
      <c r="I71" s="27">
        <f>IF(OR(E71="",F71=""),"",IFERROR(MAX(0,(F71-E71+IF(F71&lt;E71,1,0))*24-IF(G71="",0,G71)/60),""))</f>
        <v/>
      </c>
      <c r="J71" s="27">
        <f>IF(OR(H71="",I71=""),"",I71-H71)</f>
        <v/>
      </c>
      <c r="K71" s="12">
        <f>IF(AND(A71="",B71="",E71="",F71="",G71="",H71=""),"",IF(OR(A71="",B71=""),"Pflichtangabe fehlt",IF(C71="ID prüfen","ID prüfen",IF(OR(E71="",F71=""),"Zeitangabe unvollständig",IF(H71="","Sollstunden fehlen",IF(COUNTIFS($A$2:$A$101,A71,$B$2:$B$101,B71)&gt;1,"Doppelten Tag prüfen",IF(I71&gt;Einstellungen!$B$4,"Iststunden prüfen","OK")))))))</f>
        <v/>
      </c>
      <c r="L71" s="26" t="n"/>
      <c r="M71" s="27">
        <f>IF(OR(A71="",B71=""),"",IFERROR(INDEX(Einstellungen!$D$10:$D$29,MATCH(B71,Einstellungen!$A$10:$A$29,0))+SUMIFS($J$2:$J$101,$B$2:$B$101,B71,$A$2:$A$101,"&lt;="&amp;A71),""))</f>
        <v/>
      </c>
    </row>
    <row r="72" ht="22" customHeight="1">
      <c r="A72" s="21" t="n"/>
      <c r="B72" s="19" t="n"/>
      <c r="C72" s="11">
        <f>IF(B72="","",IFERROR(INDEX(Einstellungen!$B$10:$B$29,MATCH(B72,Einstellungen!$A$10:$A$29,0)),"ID prüfen"))</f>
        <v/>
      </c>
      <c r="D72" s="11">
        <f>IF(B72="","",IFERROR(INDEX(Einstellungen!$C$10:$C$29,MATCH(B72,Einstellungen!$A$10:$A$29,0)),"ID prüfen"))</f>
        <v/>
      </c>
      <c r="E72" s="36" t="n"/>
      <c r="F72" s="36" t="n"/>
      <c r="G72" s="23" t="n"/>
      <c r="H72" s="24" t="n"/>
      <c r="I72" s="25">
        <f>IF(OR(E72="",F72=""),"",IFERROR(MAX(0,(F72-E72+IF(F72&lt;E72,1,0))*24-IF(G72="",0,G72)/60),""))</f>
        <v/>
      </c>
      <c r="J72" s="25">
        <f>IF(OR(H72="",I72=""),"",I72-H72)</f>
        <v/>
      </c>
      <c r="K72" s="11">
        <f>IF(AND(A72="",B72="",E72="",F72="",G72="",H72=""),"",IF(OR(A72="",B72=""),"Pflichtangabe fehlt",IF(C72="ID prüfen","ID prüfen",IF(OR(E72="",F72=""),"Zeitangabe unvollständig",IF(H72="","Sollstunden fehlen",IF(COUNTIFS($A$2:$A$101,A72,$B$2:$B$101,B72)&gt;1,"Doppelten Tag prüfen",IF(I72&gt;Einstellungen!$B$4,"Iststunden prüfen","OK")))))))</f>
        <v/>
      </c>
      <c r="L72" s="26" t="n"/>
      <c r="M72" s="25">
        <f>IF(OR(A72="",B72=""),"",IFERROR(INDEX(Einstellungen!$D$10:$D$29,MATCH(B72,Einstellungen!$A$10:$A$29,0))+SUMIFS($J$2:$J$101,$B$2:$B$101,B72,$A$2:$A$101,"&lt;="&amp;A72),""))</f>
        <v/>
      </c>
    </row>
    <row r="73" ht="22" customHeight="1">
      <c r="A73" s="21" t="n"/>
      <c r="B73" s="19" t="n"/>
      <c r="C73" s="12">
        <f>IF(B73="","",IFERROR(INDEX(Einstellungen!$B$10:$B$29,MATCH(B73,Einstellungen!$A$10:$A$29,0)),"ID prüfen"))</f>
        <v/>
      </c>
      <c r="D73" s="12">
        <f>IF(B73="","",IFERROR(INDEX(Einstellungen!$C$10:$C$29,MATCH(B73,Einstellungen!$A$10:$A$29,0)),"ID prüfen"))</f>
        <v/>
      </c>
      <c r="E73" s="36" t="n"/>
      <c r="F73" s="36" t="n"/>
      <c r="G73" s="23" t="n"/>
      <c r="H73" s="24" t="n"/>
      <c r="I73" s="27">
        <f>IF(OR(E73="",F73=""),"",IFERROR(MAX(0,(F73-E73+IF(F73&lt;E73,1,0))*24-IF(G73="",0,G73)/60),""))</f>
        <v/>
      </c>
      <c r="J73" s="27">
        <f>IF(OR(H73="",I73=""),"",I73-H73)</f>
        <v/>
      </c>
      <c r="K73" s="12">
        <f>IF(AND(A73="",B73="",E73="",F73="",G73="",H73=""),"",IF(OR(A73="",B73=""),"Pflichtangabe fehlt",IF(C73="ID prüfen","ID prüfen",IF(OR(E73="",F73=""),"Zeitangabe unvollständig",IF(H73="","Sollstunden fehlen",IF(COUNTIFS($A$2:$A$101,A73,$B$2:$B$101,B73)&gt;1,"Doppelten Tag prüfen",IF(I73&gt;Einstellungen!$B$4,"Iststunden prüfen","OK")))))))</f>
        <v/>
      </c>
      <c r="L73" s="26" t="n"/>
      <c r="M73" s="27">
        <f>IF(OR(A73="",B73=""),"",IFERROR(INDEX(Einstellungen!$D$10:$D$29,MATCH(B73,Einstellungen!$A$10:$A$29,0))+SUMIFS($J$2:$J$101,$B$2:$B$101,B73,$A$2:$A$101,"&lt;="&amp;A73),""))</f>
        <v/>
      </c>
    </row>
    <row r="74" ht="22" customHeight="1">
      <c r="A74" s="21" t="n"/>
      <c r="B74" s="19" t="n"/>
      <c r="C74" s="11">
        <f>IF(B74="","",IFERROR(INDEX(Einstellungen!$B$10:$B$29,MATCH(B74,Einstellungen!$A$10:$A$29,0)),"ID prüfen"))</f>
        <v/>
      </c>
      <c r="D74" s="11">
        <f>IF(B74="","",IFERROR(INDEX(Einstellungen!$C$10:$C$29,MATCH(B74,Einstellungen!$A$10:$A$29,0)),"ID prüfen"))</f>
        <v/>
      </c>
      <c r="E74" s="36" t="n"/>
      <c r="F74" s="36" t="n"/>
      <c r="G74" s="23" t="n"/>
      <c r="H74" s="24" t="n"/>
      <c r="I74" s="25">
        <f>IF(OR(E74="",F74=""),"",IFERROR(MAX(0,(F74-E74+IF(F74&lt;E74,1,0))*24-IF(G74="",0,G74)/60),""))</f>
        <v/>
      </c>
      <c r="J74" s="25">
        <f>IF(OR(H74="",I74=""),"",I74-H74)</f>
        <v/>
      </c>
      <c r="K74" s="11">
        <f>IF(AND(A74="",B74="",E74="",F74="",G74="",H74=""),"",IF(OR(A74="",B74=""),"Pflichtangabe fehlt",IF(C74="ID prüfen","ID prüfen",IF(OR(E74="",F74=""),"Zeitangabe unvollständig",IF(H74="","Sollstunden fehlen",IF(COUNTIFS($A$2:$A$101,A74,$B$2:$B$101,B74)&gt;1,"Doppelten Tag prüfen",IF(I74&gt;Einstellungen!$B$4,"Iststunden prüfen","OK")))))))</f>
        <v/>
      </c>
      <c r="L74" s="26" t="n"/>
      <c r="M74" s="25">
        <f>IF(OR(A74="",B74=""),"",IFERROR(INDEX(Einstellungen!$D$10:$D$29,MATCH(B74,Einstellungen!$A$10:$A$29,0))+SUMIFS($J$2:$J$101,$B$2:$B$101,B74,$A$2:$A$101,"&lt;="&amp;A74),""))</f>
        <v/>
      </c>
    </row>
    <row r="75" ht="22" customHeight="1">
      <c r="A75" s="21" t="n"/>
      <c r="B75" s="19" t="n"/>
      <c r="C75" s="12">
        <f>IF(B75="","",IFERROR(INDEX(Einstellungen!$B$10:$B$29,MATCH(B75,Einstellungen!$A$10:$A$29,0)),"ID prüfen"))</f>
        <v/>
      </c>
      <c r="D75" s="12">
        <f>IF(B75="","",IFERROR(INDEX(Einstellungen!$C$10:$C$29,MATCH(B75,Einstellungen!$A$10:$A$29,0)),"ID prüfen"))</f>
        <v/>
      </c>
      <c r="E75" s="36" t="n"/>
      <c r="F75" s="36" t="n"/>
      <c r="G75" s="23" t="n"/>
      <c r="H75" s="24" t="n"/>
      <c r="I75" s="27">
        <f>IF(OR(E75="",F75=""),"",IFERROR(MAX(0,(F75-E75+IF(F75&lt;E75,1,0))*24-IF(G75="",0,G75)/60),""))</f>
        <v/>
      </c>
      <c r="J75" s="27">
        <f>IF(OR(H75="",I75=""),"",I75-H75)</f>
        <v/>
      </c>
      <c r="K75" s="12">
        <f>IF(AND(A75="",B75="",E75="",F75="",G75="",H75=""),"",IF(OR(A75="",B75=""),"Pflichtangabe fehlt",IF(C75="ID prüfen","ID prüfen",IF(OR(E75="",F75=""),"Zeitangabe unvollständig",IF(H75="","Sollstunden fehlen",IF(COUNTIFS($A$2:$A$101,A75,$B$2:$B$101,B75)&gt;1,"Doppelten Tag prüfen",IF(I75&gt;Einstellungen!$B$4,"Iststunden prüfen","OK")))))))</f>
        <v/>
      </c>
      <c r="L75" s="26" t="n"/>
      <c r="M75" s="27">
        <f>IF(OR(A75="",B75=""),"",IFERROR(INDEX(Einstellungen!$D$10:$D$29,MATCH(B75,Einstellungen!$A$10:$A$29,0))+SUMIFS($J$2:$J$101,$B$2:$B$101,B75,$A$2:$A$101,"&lt;="&amp;A75),""))</f>
        <v/>
      </c>
    </row>
    <row r="76" ht="22" customHeight="1">
      <c r="A76" s="21" t="n"/>
      <c r="B76" s="19" t="n"/>
      <c r="C76" s="11">
        <f>IF(B76="","",IFERROR(INDEX(Einstellungen!$B$10:$B$29,MATCH(B76,Einstellungen!$A$10:$A$29,0)),"ID prüfen"))</f>
        <v/>
      </c>
      <c r="D76" s="11">
        <f>IF(B76="","",IFERROR(INDEX(Einstellungen!$C$10:$C$29,MATCH(B76,Einstellungen!$A$10:$A$29,0)),"ID prüfen"))</f>
        <v/>
      </c>
      <c r="E76" s="36" t="n"/>
      <c r="F76" s="36" t="n"/>
      <c r="G76" s="23" t="n"/>
      <c r="H76" s="24" t="n"/>
      <c r="I76" s="25">
        <f>IF(OR(E76="",F76=""),"",IFERROR(MAX(0,(F76-E76+IF(F76&lt;E76,1,0))*24-IF(G76="",0,G76)/60),""))</f>
        <v/>
      </c>
      <c r="J76" s="25">
        <f>IF(OR(H76="",I76=""),"",I76-H76)</f>
        <v/>
      </c>
      <c r="K76" s="11">
        <f>IF(AND(A76="",B76="",E76="",F76="",G76="",H76=""),"",IF(OR(A76="",B76=""),"Pflichtangabe fehlt",IF(C76="ID prüfen","ID prüfen",IF(OR(E76="",F76=""),"Zeitangabe unvollständig",IF(H76="","Sollstunden fehlen",IF(COUNTIFS($A$2:$A$101,A76,$B$2:$B$101,B76)&gt;1,"Doppelten Tag prüfen",IF(I76&gt;Einstellungen!$B$4,"Iststunden prüfen","OK")))))))</f>
        <v/>
      </c>
      <c r="L76" s="26" t="n"/>
      <c r="M76" s="25">
        <f>IF(OR(A76="",B76=""),"",IFERROR(INDEX(Einstellungen!$D$10:$D$29,MATCH(B76,Einstellungen!$A$10:$A$29,0))+SUMIFS($J$2:$J$101,$B$2:$B$101,B76,$A$2:$A$101,"&lt;="&amp;A76),""))</f>
        <v/>
      </c>
    </row>
    <row r="77" ht="22" customHeight="1">
      <c r="A77" s="21" t="n"/>
      <c r="B77" s="19" t="n"/>
      <c r="C77" s="12">
        <f>IF(B77="","",IFERROR(INDEX(Einstellungen!$B$10:$B$29,MATCH(B77,Einstellungen!$A$10:$A$29,0)),"ID prüfen"))</f>
        <v/>
      </c>
      <c r="D77" s="12">
        <f>IF(B77="","",IFERROR(INDEX(Einstellungen!$C$10:$C$29,MATCH(B77,Einstellungen!$A$10:$A$29,0)),"ID prüfen"))</f>
        <v/>
      </c>
      <c r="E77" s="36" t="n"/>
      <c r="F77" s="36" t="n"/>
      <c r="G77" s="23" t="n"/>
      <c r="H77" s="24" t="n"/>
      <c r="I77" s="27">
        <f>IF(OR(E77="",F77=""),"",IFERROR(MAX(0,(F77-E77+IF(F77&lt;E77,1,0))*24-IF(G77="",0,G77)/60),""))</f>
        <v/>
      </c>
      <c r="J77" s="27">
        <f>IF(OR(H77="",I77=""),"",I77-H77)</f>
        <v/>
      </c>
      <c r="K77" s="12">
        <f>IF(AND(A77="",B77="",E77="",F77="",G77="",H77=""),"",IF(OR(A77="",B77=""),"Pflichtangabe fehlt",IF(C77="ID prüfen","ID prüfen",IF(OR(E77="",F77=""),"Zeitangabe unvollständig",IF(H77="","Sollstunden fehlen",IF(COUNTIFS($A$2:$A$101,A77,$B$2:$B$101,B77)&gt;1,"Doppelten Tag prüfen",IF(I77&gt;Einstellungen!$B$4,"Iststunden prüfen","OK")))))))</f>
        <v/>
      </c>
      <c r="L77" s="26" t="n"/>
      <c r="M77" s="27">
        <f>IF(OR(A77="",B77=""),"",IFERROR(INDEX(Einstellungen!$D$10:$D$29,MATCH(B77,Einstellungen!$A$10:$A$29,0))+SUMIFS($J$2:$J$101,$B$2:$B$101,B77,$A$2:$A$101,"&lt;="&amp;A77),""))</f>
        <v/>
      </c>
    </row>
    <row r="78" ht="22" customHeight="1">
      <c r="A78" s="21" t="n"/>
      <c r="B78" s="19" t="n"/>
      <c r="C78" s="11">
        <f>IF(B78="","",IFERROR(INDEX(Einstellungen!$B$10:$B$29,MATCH(B78,Einstellungen!$A$10:$A$29,0)),"ID prüfen"))</f>
        <v/>
      </c>
      <c r="D78" s="11">
        <f>IF(B78="","",IFERROR(INDEX(Einstellungen!$C$10:$C$29,MATCH(B78,Einstellungen!$A$10:$A$29,0)),"ID prüfen"))</f>
        <v/>
      </c>
      <c r="E78" s="36" t="n"/>
      <c r="F78" s="36" t="n"/>
      <c r="G78" s="23" t="n"/>
      <c r="H78" s="24" t="n"/>
      <c r="I78" s="25">
        <f>IF(OR(E78="",F78=""),"",IFERROR(MAX(0,(F78-E78+IF(F78&lt;E78,1,0))*24-IF(G78="",0,G78)/60),""))</f>
        <v/>
      </c>
      <c r="J78" s="25">
        <f>IF(OR(H78="",I78=""),"",I78-H78)</f>
        <v/>
      </c>
      <c r="K78" s="11">
        <f>IF(AND(A78="",B78="",E78="",F78="",G78="",H78=""),"",IF(OR(A78="",B78=""),"Pflichtangabe fehlt",IF(C78="ID prüfen","ID prüfen",IF(OR(E78="",F78=""),"Zeitangabe unvollständig",IF(H78="","Sollstunden fehlen",IF(COUNTIFS($A$2:$A$101,A78,$B$2:$B$101,B78)&gt;1,"Doppelten Tag prüfen",IF(I78&gt;Einstellungen!$B$4,"Iststunden prüfen","OK")))))))</f>
        <v/>
      </c>
      <c r="L78" s="26" t="n"/>
      <c r="M78" s="25">
        <f>IF(OR(A78="",B78=""),"",IFERROR(INDEX(Einstellungen!$D$10:$D$29,MATCH(B78,Einstellungen!$A$10:$A$29,0))+SUMIFS($J$2:$J$101,$B$2:$B$101,B78,$A$2:$A$101,"&lt;="&amp;A78),""))</f>
        <v/>
      </c>
    </row>
    <row r="79" ht="22" customHeight="1">
      <c r="A79" s="21" t="n"/>
      <c r="B79" s="19" t="n"/>
      <c r="C79" s="12">
        <f>IF(B79="","",IFERROR(INDEX(Einstellungen!$B$10:$B$29,MATCH(B79,Einstellungen!$A$10:$A$29,0)),"ID prüfen"))</f>
        <v/>
      </c>
      <c r="D79" s="12">
        <f>IF(B79="","",IFERROR(INDEX(Einstellungen!$C$10:$C$29,MATCH(B79,Einstellungen!$A$10:$A$29,0)),"ID prüfen"))</f>
        <v/>
      </c>
      <c r="E79" s="36" t="n"/>
      <c r="F79" s="36" t="n"/>
      <c r="G79" s="23" t="n"/>
      <c r="H79" s="24" t="n"/>
      <c r="I79" s="27">
        <f>IF(OR(E79="",F79=""),"",IFERROR(MAX(0,(F79-E79+IF(F79&lt;E79,1,0))*24-IF(G79="",0,G79)/60),""))</f>
        <v/>
      </c>
      <c r="J79" s="27">
        <f>IF(OR(H79="",I79=""),"",I79-H79)</f>
        <v/>
      </c>
      <c r="K79" s="12">
        <f>IF(AND(A79="",B79="",E79="",F79="",G79="",H79=""),"",IF(OR(A79="",B79=""),"Pflichtangabe fehlt",IF(C79="ID prüfen","ID prüfen",IF(OR(E79="",F79=""),"Zeitangabe unvollständig",IF(H79="","Sollstunden fehlen",IF(COUNTIFS($A$2:$A$101,A79,$B$2:$B$101,B79)&gt;1,"Doppelten Tag prüfen",IF(I79&gt;Einstellungen!$B$4,"Iststunden prüfen","OK")))))))</f>
        <v/>
      </c>
      <c r="L79" s="26" t="n"/>
      <c r="M79" s="27">
        <f>IF(OR(A79="",B79=""),"",IFERROR(INDEX(Einstellungen!$D$10:$D$29,MATCH(B79,Einstellungen!$A$10:$A$29,0))+SUMIFS($J$2:$J$101,$B$2:$B$101,B79,$A$2:$A$101,"&lt;="&amp;A79),""))</f>
        <v/>
      </c>
    </row>
    <row r="80" ht="22" customHeight="1">
      <c r="A80" s="21" t="n"/>
      <c r="B80" s="19" t="n"/>
      <c r="C80" s="11">
        <f>IF(B80="","",IFERROR(INDEX(Einstellungen!$B$10:$B$29,MATCH(B80,Einstellungen!$A$10:$A$29,0)),"ID prüfen"))</f>
        <v/>
      </c>
      <c r="D80" s="11">
        <f>IF(B80="","",IFERROR(INDEX(Einstellungen!$C$10:$C$29,MATCH(B80,Einstellungen!$A$10:$A$29,0)),"ID prüfen"))</f>
        <v/>
      </c>
      <c r="E80" s="36" t="n"/>
      <c r="F80" s="36" t="n"/>
      <c r="G80" s="23" t="n"/>
      <c r="H80" s="24" t="n"/>
      <c r="I80" s="25">
        <f>IF(OR(E80="",F80=""),"",IFERROR(MAX(0,(F80-E80+IF(F80&lt;E80,1,0))*24-IF(G80="",0,G80)/60),""))</f>
        <v/>
      </c>
      <c r="J80" s="25">
        <f>IF(OR(H80="",I80=""),"",I80-H80)</f>
        <v/>
      </c>
      <c r="K80" s="11">
        <f>IF(AND(A80="",B80="",E80="",F80="",G80="",H80=""),"",IF(OR(A80="",B80=""),"Pflichtangabe fehlt",IF(C80="ID prüfen","ID prüfen",IF(OR(E80="",F80=""),"Zeitangabe unvollständig",IF(H80="","Sollstunden fehlen",IF(COUNTIFS($A$2:$A$101,A80,$B$2:$B$101,B80)&gt;1,"Doppelten Tag prüfen",IF(I80&gt;Einstellungen!$B$4,"Iststunden prüfen","OK")))))))</f>
        <v/>
      </c>
      <c r="L80" s="26" t="n"/>
      <c r="M80" s="25">
        <f>IF(OR(A80="",B80=""),"",IFERROR(INDEX(Einstellungen!$D$10:$D$29,MATCH(B80,Einstellungen!$A$10:$A$29,0))+SUMIFS($J$2:$J$101,$B$2:$B$101,B80,$A$2:$A$101,"&lt;="&amp;A80),""))</f>
        <v/>
      </c>
    </row>
    <row r="81" ht="22" customHeight="1">
      <c r="A81" s="21" t="n"/>
      <c r="B81" s="19" t="n"/>
      <c r="C81" s="12">
        <f>IF(B81="","",IFERROR(INDEX(Einstellungen!$B$10:$B$29,MATCH(B81,Einstellungen!$A$10:$A$29,0)),"ID prüfen"))</f>
        <v/>
      </c>
      <c r="D81" s="12">
        <f>IF(B81="","",IFERROR(INDEX(Einstellungen!$C$10:$C$29,MATCH(B81,Einstellungen!$A$10:$A$29,0)),"ID prüfen"))</f>
        <v/>
      </c>
      <c r="E81" s="36" t="n"/>
      <c r="F81" s="36" t="n"/>
      <c r="G81" s="23" t="n"/>
      <c r="H81" s="24" t="n"/>
      <c r="I81" s="27">
        <f>IF(OR(E81="",F81=""),"",IFERROR(MAX(0,(F81-E81+IF(F81&lt;E81,1,0))*24-IF(G81="",0,G81)/60),""))</f>
        <v/>
      </c>
      <c r="J81" s="27">
        <f>IF(OR(H81="",I81=""),"",I81-H81)</f>
        <v/>
      </c>
      <c r="K81" s="12">
        <f>IF(AND(A81="",B81="",E81="",F81="",G81="",H81=""),"",IF(OR(A81="",B81=""),"Pflichtangabe fehlt",IF(C81="ID prüfen","ID prüfen",IF(OR(E81="",F81=""),"Zeitangabe unvollständig",IF(H81="","Sollstunden fehlen",IF(COUNTIFS($A$2:$A$101,A81,$B$2:$B$101,B81)&gt;1,"Doppelten Tag prüfen",IF(I81&gt;Einstellungen!$B$4,"Iststunden prüfen","OK")))))))</f>
        <v/>
      </c>
      <c r="L81" s="26" t="n"/>
      <c r="M81" s="27">
        <f>IF(OR(A81="",B81=""),"",IFERROR(INDEX(Einstellungen!$D$10:$D$29,MATCH(B81,Einstellungen!$A$10:$A$29,0))+SUMIFS($J$2:$J$101,$B$2:$B$101,B81,$A$2:$A$101,"&lt;="&amp;A81),""))</f>
        <v/>
      </c>
    </row>
    <row r="82" ht="22" customHeight="1">
      <c r="A82" s="21" t="n"/>
      <c r="B82" s="19" t="n"/>
      <c r="C82" s="11">
        <f>IF(B82="","",IFERROR(INDEX(Einstellungen!$B$10:$B$29,MATCH(B82,Einstellungen!$A$10:$A$29,0)),"ID prüfen"))</f>
        <v/>
      </c>
      <c r="D82" s="11">
        <f>IF(B82="","",IFERROR(INDEX(Einstellungen!$C$10:$C$29,MATCH(B82,Einstellungen!$A$10:$A$29,0)),"ID prüfen"))</f>
        <v/>
      </c>
      <c r="E82" s="36" t="n"/>
      <c r="F82" s="36" t="n"/>
      <c r="G82" s="23" t="n"/>
      <c r="H82" s="24" t="n"/>
      <c r="I82" s="25">
        <f>IF(OR(E82="",F82=""),"",IFERROR(MAX(0,(F82-E82+IF(F82&lt;E82,1,0))*24-IF(G82="",0,G82)/60),""))</f>
        <v/>
      </c>
      <c r="J82" s="25">
        <f>IF(OR(H82="",I82=""),"",I82-H82)</f>
        <v/>
      </c>
      <c r="K82" s="11">
        <f>IF(AND(A82="",B82="",E82="",F82="",G82="",H82=""),"",IF(OR(A82="",B82=""),"Pflichtangabe fehlt",IF(C82="ID prüfen","ID prüfen",IF(OR(E82="",F82=""),"Zeitangabe unvollständig",IF(H82="","Sollstunden fehlen",IF(COUNTIFS($A$2:$A$101,A82,$B$2:$B$101,B82)&gt;1,"Doppelten Tag prüfen",IF(I82&gt;Einstellungen!$B$4,"Iststunden prüfen","OK")))))))</f>
        <v/>
      </c>
      <c r="L82" s="26" t="n"/>
      <c r="M82" s="25">
        <f>IF(OR(A82="",B82=""),"",IFERROR(INDEX(Einstellungen!$D$10:$D$29,MATCH(B82,Einstellungen!$A$10:$A$29,0))+SUMIFS($J$2:$J$101,$B$2:$B$101,B82,$A$2:$A$101,"&lt;="&amp;A82),""))</f>
        <v/>
      </c>
    </row>
    <row r="83" ht="22" customHeight="1">
      <c r="A83" s="21" t="n"/>
      <c r="B83" s="19" t="n"/>
      <c r="C83" s="12">
        <f>IF(B83="","",IFERROR(INDEX(Einstellungen!$B$10:$B$29,MATCH(B83,Einstellungen!$A$10:$A$29,0)),"ID prüfen"))</f>
        <v/>
      </c>
      <c r="D83" s="12">
        <f>IF(B83="","",IFERROR(INDEX(Einstellungen!$C$10:$C$29,MATCH(B83,Einstellungen!$A$10:$A$29,0)),"ID prüfen"))</f>
        <v/>
      </c>
      <c r="E83" s="36" t="n"/>
      <c r="F83" s="36" t="n"/>
      <c r="G83" s="23" t="n"/>
      <c r="H83" s="24" t="n"/>
      <c r="I83" s="27">
        <f>IF(OR(E83="",F83=""),"",IFERROR(MAX(0,(F83-E83+IF(F83&lt;E83,1,0))*24-IF(G83="",0,G83)/60),""))</f>
        <v/>
      </c>
      <c r="J83" s="27">
        <f>IF(OR(H83="",I83=""),"",I83-H83)</f>
        <v/>
      </c>
      <c r="K83" s="12">
        <f>IF(AND(A83="",B83="",E83="",F83="",G83="",H83=""),"",IF(OR(A83="",B83=""),"Pflichtangabe fehlt",IF(C83="ID prüfen","ID prüfen",IF(OR(E83="",F83=""),"Zeitangabe unvollständig",IF(H83="","Sollstunden fehlen",IF(COUNTIFS($A$2:$A$101,A83,$B$2:$B$101,B83)&gt;1,"Doppelten Tag prüfen",IF(I83&gt;Einstellungen!$B$4,"Iststunden prüfen","OK")))))))</f>
        <v/>
      </c>
      <c r="L83" s="26" t="n"/>
      <c r="M83" s="27">
        <f>IF(OR(A83="",B83=""),"",IFERROR(INDEX(Einstellungen!$D$10:$D$29,MATCH(B83,Einstellungen!$A$10:$A$29,0))+SUMIFS($J$2:$J$101,$B$2:$B$101,B83,$A$2:$A$101,"&lt;="&amp;A83),""))</f>
        <v/>
      </c>
    </row>
    <row r="84" ht="22" customHeight="1">
      <c r="A84" s="21" t="n"/>
      <c r="B84" s="19" t="n"/>
      <c r="C84" s="11">
        <f>IF(B84="","",IFERROR(INDEX(Einstellungen!$B$10:$B$29,MATCH(B84,Einstellungen!$A$10:$A$29,0)),"ID prüfen"))</f>
        <v/>
      </c>
      <c r="D84" s="11">
        <f>IF(B84="","",IFERROR(INDEX(Einstellungen!$C$10:$C$29,MATCH(B84,Einstellungen!$A$10:$A$29,0)),"ID prüfen"))</f>
        <v/>
      </c>
      <c r="E84" s="36" t="n"/>
      <c r="F84" s="36" t="n"/>
      <c r="G84" s="23" t="n"/>
      <c r="H84" s="24" t="n"/>
      <c r="I84" s="25">
        <f>IF(OR(E84="",F84=""),"",IFERROR(MAX(0,(F84-E84+IF(F84&lt;E84,1,0))*24-IF(G84="",0,G84)/60),""))</f>
        <v/>
      </c>
      <c r="J84" s="25">
        <f>IF(OR(H84="",I84=""),"",I84-H84)</f>
        <v/>
      </c>
      <c r="K84" s="11">
        <f>IF(AND(A84="",B84="",E84="",F84="",G84="",H84=""),"",IF(OR(A84="",B84=""),"Pflichtangabe fehlt",IF(C84="ID prüfen","ID prüfen",IF(OR(E84="",F84=""),"Zeitangabe unvollständig",IF(H84="","Sollstunden fehlen",IF(COUNTIFS($A$2:$A$101,A84,$B$2:$B$101,B84)&gt;1,"Doppelten Tag prüfen",IF(I84&gt;Einstellungen!$B$4,"Iststunden prüfen","OK")))))))</f>
        <v/>
      </c>
      <c r="L84" s="26" t="n"/>
      <c r="M84" s="25">
        <f>IF(OR(A84="",B84=""),"",IFERROR(INDEX(Einstellungen!$D$10:$D$29,MATCH(B84,Einstellungen!$A$10:$A$29,0))+SUMIFS($J$2:$J$101,$B$2:$B$101,B84,$A$2:$A$101,"&lt;="&amp;A84),""))</f>
        <v/>
      </c>
    </row>
    <row r="85" ht="22" customHeight="1">
      <c r="A85" s="21" t="n"/>
      <c r="B85" s="19" t="n"/>
      <c r="C85" s="12">
        <f>IF(B85="","",IFERROR(INDEX(Einstellungen!$B$10:$B$29,MATCH(B85,Einstellungen!$A$10:$A$29,0)),"ID prüfen"))</f>
        <v/>
      </c>
      <c r="D85" s="12">
        <f>IF(B85="","",IFERROR(INDEX(Einstellungen!$C$10:$C$29,MATCH(B85,Einstellungen!$A$10:$A$29,0)),"ID prüfen"))</f>
        <v/>
      </c>
      <c r="E85" s="36" t="n"/>
      <c r="F85" s="36" t="n"/>
      <c r="G85" s="23" t="n"/>
      <c r="H85" s="24" t="n"/>
      <c r="I85" s="27">
        <f>IF(OR(E85="",F85=""),"",IFERROR(MAX(0,(F85-E85+IF(F85&lt;E85,1,0))*24-IF(G85="",0,G85)/60),""))</f>
        <v/>
      </c>
      <c r="J85" s="27">
        <f>IF(OR(H85="",I85=""),"",I85-H85)</f>
        <v/>
      </c>
      <c r="K85" s="12">
        <f>IF(AND(A85="",B85="",E85="",F85="",G85="",H85=""),"",IF(OR(A85="",B85=""),"Pflichtangabe fehlt",IF(C85="ID prüfen","ID prüfen",IF(OR(E85="",F85=""),"Zeitangabe unvollständig",IF(H85="","Sollstunden fehlen",IF(COUNTIFS($A$2:$A$101,A85,$B$2:$B$101,B85)&gt;1,"Doppelten Tag prüfen",IF(I85&gt;Einstellungen!$B$4,"Iststunden prüfen","OK")))))))</f>
        <v/>
      </c>
      <c r="L85" s="26" t="n"/>
      <c r="M85" s="27">
        <f>IF(OR(A85="",B85=""),"",IFERROR(INDEX(Einstellungen!$D$10:$D$29,MATCH(B85,Einstellungen!$A$10:$A$29,0))+SUMIFS($J$2:$J$101,$B$2:$B$101,B85,$A$2:$A$101,"&lt;="&amp;A85),""))</f>
        <v/>
      </c>
    </row>
    <row r="86" ht="22" customHeight="1">
      <c r="A86" s="21" t="n"/>
      <c r="B86" s="19" t="n"/>
      <c r="C86" s="11">
        <f>IF(B86="","",IFERROR(INDEX(Einstellungen!$B$10:$B$29,MATCH(B86,Einstellungen!$A$10:$A$29,0)),"ID prüfen"))</f>
        <v/>
      </c>
      <c r="D86" s="11">
        <f>IF(B86="","",IFERROR(INDEX(Einstellungen!$C$10:$C$29,MATCH(B86,Einstellungen!$A$10:$A$29,0)),"ID prüfen"))</f>
        <v/>
      </c>
      <c r="E86" s="36" t="n"/>
      <c r="F86" s="36" t="n"/>
      <c r="G86" s="23" t="n"/>
      <c r="H86" s="24" t="n"/>
      <c r="I86" s="25">
        <f>IF(OR(E86="",F86=""),"",IFERROR(MAX(0,(F86-E86+IF(F86&lt;E86,1,0))*24-IF(G86="",0,G86)/60),""))</f>
        <v/>
      </c>
      <c r="J86" s="25">
        <f>IF(OR(H86="",I86=""),"",I86-H86)</f>
        <v/>
      </c>
      <c r="K86" s="11">
        <f>IF(AND(A86="",B86="",E86="",F86="",G86="",H86=""),"",IF(OR(A86="",B86=""),"Pflichtangabe fehlt",IF(C86="ID prüfen","ID prüfen",IF(OR(E86="",F86=""),"Zeitangabe unvollständig",IF(H86="","Sollstunden fehlen",IF(COUNTIFS($A$2:$A$101,A86,$B$2:$B$101,B86)&gt;1,"Doppelten Tag prüfen",IF(I86&gt;Einstellungen!$B$4,"Iststunden prüfen","OK")))))))</f>
        <v/>
      </c>
      <c r="L86" s="26" t="n"/>
      <c r="M86" s="25">
        <f>IF(OR(A86="",B86=""),"",IFERROR(INDEX(Einstellungen!$D$10:$D$29,MATCH(B86,Einstellungen!$A$10:$A$29,0))+SUMIFS($J$2:$J$101,$B$2:$B$101,B86,$A$2:$A$101,"&lt;="&amp;A86),""))</f>
        <v/>
      </c>
    </row>
    <row r="87" ht="22" customHeight="1">
      <c r="A87" s="21" t="n"/>
      <c r="B87" s="19" t="n"/>
      <c r="C87" s="12">
        <f>IF(B87="","",IFERROR(INDEX(Einstellungen!$B$10:$B$29,MATCH(B87,Einstellungen!$A$10:$A$29,0)),"ID prüfen"))</f>
        <v/>
      </c>
      <c r="D87" s="12">
        <f>IF(B87="","",IFERROR(INDEX(Einstellungen!$C$10:$C$29,MATCH(B87,Einstellungen!$A$10:$A$29,0)),"ID prüfen"))</f>
        <v/>
      </c>
      <c r="E87" s="36" t="n"/>
      <c r="F87" s="36" t="n"/>
      <c r="G87" s="23" t="n"/>
      <c r="H87" s="24" t="n"/>
      <c r="I87" s="27">
        <f>IF(OR(E87="",F87=""),"",IFERROR(MAX(0,(F87-E87+IF(F87&lt;E87,1,0))*24-IF(G87="",0,G87)/60),""))</f>
        <v/>
      </c>
      <c r="J87" s="27">
        <f>IF(OR(H87="",I87=""),"",I87-H87)</f>
        <v/>
      </c>
      <c r="K87" s="12">
        <f>IF(AND(A87="",B87="",E87="",F87="",G87="",H87=""),"",IF(OR(A87="",B87=""),"Pflichtangabe fehlt",IF(C87="ID prüfen","ID prüfen",IF(OR(E87="",F87=""),"Zeitangabe unvollständig",IF(H87="","Sollstunden fehlen",IF(COUNTIFS($A$2:$A$101,A87,$B$2:$B$101,B87)&gt;1,"Doppelten Tag prüfen",IF(I87&gt;Einstellungen!$B$4,"Iststunden prüfen","OK")))))))</f>
        <v/>
      </c>
      <c r="L87" s="26" t="n"/>
      <c r="M87" s="27">
        <f>IF(OR(A87="",B87=""),"",IFERROR(INDEX(Einstellungen!$D$10:$D$29,MATCH(B87,Einstellungen!$A$10:$A$29,0))+SUMIFS($J$2:$J$101,$B$2:$B$101,B87,$A$2:$A$101,"&lt;="&amp;A87),""))</f>
        <v/>
      </c>
    </row>
    <row r="88" ht="22" customHeight="1">
      <c r="A88" s="21" t="n"/>
      <c r="B88" s="19" t="n"/>
      <c r="C88" s="11">
        <f>IF(B88="","",IFERROR(INDEX(Einstellungen!$B$10:$B$29,MATCH(B88,Einstellungen!$A$10:$A$29,0)),"ID prüfen"))</f>
        <v/>
      </c>
      <c r="D88" s="11">
        <f>IF(B88="","",IFERROR(INDEX(Einstellungen!$C$10:$C$29,MATCH(B88,Einstellungen!$A$10:$A$29,0)),"ID prüfen"))</f>
        <v/>
      </c>
      <c r="E88" s="36" t="n"/>
      <c r="F88" s="36" t="n"/>
      <c r="G88" s="23" t="n"/>
      <c r="H88" s="24" t="n"/>
      <c r="I88" s="25">
        <f>IF(OR(E88="",F88=""),"",IFERROR(MAX(0,(F88-E88+IF(F88&lt;E88,1,0))*24-IF(G88="",0,G88)/60),""))</f>
        <v/>
      </c>
      <c r="J88" s="25">
        <f>IF(OR(H88="",I88=""),"",I88-H88)</f>
        <v/>
      </c>
      <c r="K88" s="11">
        <f>IF(AND(A88="",B88="",E88="",F88="",G88="",H88=""),"",IF(OR(A88="",B88=""),"Pflichtangabe fehlt",IF(C88="ID prüfen","ID prüfen",IF(OR(E88="",F88=""),"Zeitangabe unvollständig",IF(H88="","Sollstunden fehlen",IF(COUNTIFS($A$2:$A$101,A88,$B$2:$B$101,B88)&gt;1,"Doppelten Tag prüfen",IF(I88&gt;Einstellungen!$B$4,"Iststunden prüfen","OK")))))))</f>
        <v/>
      </c>
      <c r="L88" s="26" t="n"/>
      <c r="M88" s="25">
        <f>IF(OR(A88="",B88=""),"",IFERROR(INDEX(Einstellungen!$D$10:$D$29,MATCH(B88,Einstellungen!$A$10:$A$29,0))+SUMIFS($J$2:$J$101,$B$2:$B$101,B88,$A$2:$A$101,"&lt;="&amp;A88),""))</f>
        <v/>
      </c>
    </row>
    <row r="89" ht="22" customHeight="1">
      <c r="A89" s="21" t="n"/>
      <c r="B89" s="19" t="n"/>
      <c r="C89" s="12">
        <f>IF(B89="","",IFERROR(INDEX(Einstellungen!$B$10:$B$29,MATCH(B89,Einstellungen!$A$10:$A$29,0)),"ID prüfen"))</f>
        <v/>
      </c>
      <c r="D89" s="12">
        <f>IF(B89="","",IFERROR(INDEX(Einstellungen!$C$10:$C$29,MATCH(B89,Einstellungen!$A$10:$A$29,0)),"ID prüfen"))</f>
        <v/>
      </c>
      <c r="E89" s="36" t="n"/>
      <c r="F89" s="36" t="n"/>
      <c r="G89" s="23" t="n"/>
      <c r="H89" s="24" t="n"/>
      <c r="I89" s="27">
        <f>IF(OR(E89="",F89=""),"",IFERROR(MAX(0,(F89-E89+IF(F89&lt;E89,1,0))*24-IF(G89="",0,G89)/60),""))</f>
        <v/>
      </c>
      <c r="J89" s="27">
        <f>IF(OR(H89="",I89=""),"",I89-H89)</f>
        <v/>
      </c>
      <c r="K89" s="12">
        <f>IF(AND(A89="",B89="",E89="",F89="",G89="",H89=""),"",IF(OR(A89="",B89=""),"Pflichtangabe fehlt",IF(C89="ID prüfen","ID prüfen",IF(OR(E89="",F89=""),"Zeitangabe unvollständig",IF(H89="","Sollstunden fehlen",IF(COUNTIFS($A$2:$A$101,A89,$B$2:$B$101,B89)&gt;1,"Doppelten Tag prüfen",IF(I89&gt;Einstellungen!$B$4,"Iststunden prüfen","OK")))))))</f>
        <v/>
      </c>
      <c r="L89" s="26" t="n"/>
      <c r="M89" s="27">
        <f>IF(OR(A89="",B89=""),"",IFERROR(INDEX(Einstellungen!$D$10:$D$29,MATCH(B89,Einstellungen!$A$10:$A$29,0))+SUMIFS($J$2:$J$101,$B$2:$B$101,B89,$A$2:$A$101,"&lt;="&amp;A89),""))</f>
        <v/>
      </c>
    </row>
    <row r="90" ht="22" customHeight="1">
      <c r="A90" s="21" t="n"/>
      <c r="B90" s="19" t="n"/>
      <c r="C90" s="11">
        <f>IF(B90="","",IFERROR(INDEX(Einstellungen!$B$10:$B$29,MATCH(B90,Einstellungen!$A$10:$A$29,0)),"ID prüfen"))</f>
        <v/>
      </c>
      <c r="D90" s="11">
        <f>IF(B90="","",IFERROR(INDEX(Einstellungen!$C$10:$C$29,MATCH(B90,Einstellungen!$A$10:$A$29,0)),"ID prüfen"))</f>
        <v/>
      </c>
      <c r="E90" s="36" t="n"/>
      <c r="F90" s="36" t="n"/>
      <c r="G90" s="23" t="n"/>
      <c r="H90" s="24" t="n"/>
      <c r="I90" s="25">
        <f>IF(OR(E90="",F90=""),"",IFERROR(MAX(0,(F90-E90+IF(F90&lt;E90,1,0))*24-IF(G90="",0,G90)/60),""))</f>
        <v/>
      </c>
      <c r="J90" s="25">
        <f>IF(OR(H90="",I90=""),"",I90-H90)</f>
        <v/>
      </c>
      <c r="K90" s="11">
        <f>IF(AND(A90="",B90="",E90="",F90="",G90="",H90=""),"",IF(OR(A90="",B90=""),"Pflichtangabe fehlt",IF(C90="ID prüfen","ID prüfen",IF(OR(E90="",F90=""),"Zeitangabe unvollständig",IF(H90="","Sollstunden fehlen",IF(COUNTIFS($A$2:$A$101,A90,$B$2:$B$101,B90)&gt;1,"Doppelten Tag prüfen",IF(I90&gt;Einstellungen!$B$4,"Iststunden prüfen","OK")))))))</f>
        <v/>
      </c>
      <c r="L90" s="26" t="n"/>
      <c r="M90" s="25">
        <f>IF(OR(A90="",B90=""),"",IFERROR(INDEX(Einstellungen!$D$10:$D$29,MATCH(B90,Einstellungen!$A$10:$A$29,0))+SUMIFS($J$2:$J$101,$B$2:$B$101,B90,$A$2:$A$101,"&lt;="&amp;A90),""))</f>
        <v/>
      </c>
    </row>
    <row r="91" ht="22" customHeight="1">
      <c r="A91" s="21" t="n"/>
      <c r="B91" s="19" t="n"/>
      <c r="C91" s="12">
        <f>IF(B91="","",IFERROR(INDEX(Einstellungen!$B$10:$B$29,MATCH(B91,Einstellungen!$A$10:$A$29,0)),"ID prüfen"))</f>
        <v/>
      </c>
      <c r="D91" s="12">
        <f>IF(B91="","",IFERROR(INDEX(Einstellungen!$C$10:$C$29,MATCH(B91,Einstellungen!$A$10:$A$29,0)),"ID prüfen"))</f>
        <v/>
      </c>
      <c r="E91" s="36" t="n"/>
      <c r="F91" s="36" t="n"/>
      <c r="G91" s="23" t="n"/>
      <c r="H91" s="24" t="n"/>
      <c r="I91" s="27">
        <f>IF(OR(E91="",F91=""),"",IFERROR(MAX(0,(F91-E91+IF(F91&lt;E91,1,0))*24-IF(G91="",0,G91)/60),""))</f>
        <v/>
      </c>
      <c r="J91" s="27">
        <f>IF(OR(H91="",I91=""),"",I91-H91)</f>
        <v/>
      </c>
      <c r="K91" s="12">
        <f>IF(AND(A91="",B91="",E91="",F91="",G91="",H91=""),"",IF(OR(A91="",B91=""),"Pflichtangabe fehlt",IF(C91="ID prüfen","ID prüfen",IF(OR(E91="",F91=""),"Zeitangabe unvollständig",IF(H91="","Sollstunden fehlen",IF(COUNTIFS($A$2:$A$101,A91,$B$2:$B$101,B91)&gt;1,"Doppelten Tag prüfen",IF(I91&gt;Einstellungen!$B$4,"Iststunden prüfen","OK")))))))</f>
        <v/>
      </c>
      <c r="L91" s="26" t="n"/>
      <c r="M91" s="27">
        <f>IF(OR(A91="",B91=""),"",IFERROR(INDEX(Einstellungen!$D$10:$D$29,MATCH(B91,Einstellungen!$A$10:$A$29,0))+SUMIFS($J$2:$J$101,$B$2:$B$101,B91,$A$2:$A$101,"&lt;="&amp;A91),""))</f>
        <v/>
      </c>
    </row>
    <row r="92" ht="22" customHeight="1">
      <c r="A92" s="21" t="n"/>
      <c r="B92" s="19" t="n"/>
      <c r="C92" s="11">
        <f>IF(B92="","",IFERROR(INDEX(Einstellungen!$B$10:$B$29,MATCH(B92,Einstellungen!$A$10:$A$29,0)),"ID prüfen"))</f>
        <v/>
      </c>
      <c r="D92" s="11">
        <f>IF(B92="","",IFERROR(INDEX(Einstellungen!$C$10:$C$29,MATCH(B92,Einstellungen!$A$10:$A$29,0)),"ID prüfen"))</f>
        <v/>
      </c>
      <c r="E92" s="36" t="n"/>
      <c r="F92" s="36" t="n"/>
      <c r="G92" s="23" t="n"/>
      <c r="H92" s="24" t="n"/>
      <c r="I92" s="25">
        <f>IF(OR(E92="",F92=""),"",IFERROR(MAX(0,(F92-E92+IF(F92&lt;E92,1,0))*24-IF(G92="",0,G92)/60),""))</f>
        <v/>
      </c>
      <c r="J92" s="25">
        <f>IF(OR(H92="",I92=""),"",I92-H92)</f>
        <v/>
      </c>
      <c r="K92" s="11">
        <f>IF(AND(A92="",B92="",E92="",F92="",G92="",H92=""),"",IF(OR(A92="",B92=""),"Pflichtangabe fehlt",IF(C92="ID prüfen","ID prüfen",IF(OR(E92="",F92=""),"Zeitangabe unvollständig",IF(H92="","Sollstunden fehlen",IF(COUNTIFS($A$2:$A$101,A92,$B$2:$B$101,B92)&gt;1,"Doppelten Tag prüfen",IF(I92&gt;Einstellungen!$B$4,"Iststunden prüfen","OK")))))))</f>
        <v/>
      </c>
      <c r="L92" s="26" t="n"/>
      <c r="M92" s="25">
        <f>IF(OR(A92="",B92=""),"",IFERROR(INDEX(Einstellungen!$D$10:$D$29,MATCH(B92,Einstellungen!$A$10:$A$29,0))+SUMIFS($J$2:$J$101,$B$2:$B$101,B92,$A$2:$A$101,"&lt;="&amp;A92),""))</f>
        <v/>
      </c>
    </row>
    <row r="93" ht="22" customHeight="1">
      <c r="A93" s="21" t="n"/>
      <c r="B93" s="19" t="n"/>
      <c r="C93" s="12">
        <f>IF(B93="","",IFERROR(INDEX(Einstellungen!$B$10:$B$29,MATCH(B93,Einstellungen!$A$10:$A$29,0)),"ID prüfen"))</f>
        <v/>
      </c>
      <c r="D93" s="12">
        <f>IF(B93="","",IFERROR(INDEX(Einstellungen!$C$10:$C$29,MATCH(B93,Einstellungen!$A$10:$A$29,0)),"ID prüfen"))</f>
        <v/>
      </c>
      <c r="E93" s="36" t="n"/>
      <c r="F93" s="36" t="n"/>
      <c r="G93" s="23" t="n"/>
      <c r="H93" s="24" t="n"/>
      <c r="I93" s="27">
        <f>IF(OR(E93="",F93=""),"",IFERROR(MAX(0,(F93-E93+IF(F93&lt;E93,1,0))*24-IF(G93="",0,G93)/60),""))</f>
        <v/>
      </c>
      <c r="J93" s="27">
        <f>IF(OR(H93="",I93=""),"",I93-H93)</f>
        <v/>
      </c>
      <c r="K93" s="12">
        <f>IF(AND(A93="",B93="",E93="",F93="",G93="",H93=""),"",IF(OR(A93="",B93=""),"Pflichtangabe fehlt",IF(C93="ID prüfen","ID prüfen",IF(OR(E93="",F93=""),"Zeitangabe unvollständig",IF(H93="","Sollstunden fehlen",IF(COUNTIFS($A$2:$A$101,A93,$B$2:$B$101,B93)&gt;1,"Doppelten Tag prüfen",IF(I93&gt;Einstellungen!$B$4,"Iststunden prüfen","OK")))))))</f>
        <v/>
      </c>
      <c r="L93" s="26" t="n"/>
      <c r="M93" s="27">
        <f>IF(OR(A93="",B93=""),"",IFERROR(INDEX(Einstellungen!$D$10:$D$29,MATCH(B93,Einstellungen!$A$10:$A$29,0))+SUMIFS($J$2:$J$101,$B$2:$B$101,B93,$A$2:$A$101,"&lt;="&amp;A93),""))</f>
        <v/>
      </c>
    </row>
    <row r="94" ht="22" customHeight="1">
      <c r="A94" s="21" t="n"/>
      <c r="B94" s="19" t="n"/>
      <c r="C94" s="11">
        <f>IF(B94="","",IFERROR(INDEX(Einstellungen!$B$10:$B$29,MATCH(B94,Einstellungen!$A$10:$A$29,0)),"ID prüfen"))</f>
        <v/>
      </c>
      <c r="D94" s="11">
        <f>IF(B94="","",IFERROR(INDEX(Einstellungen!$C$10:$C$29,MATCH(B94,Einstellungen!$A$10:$A$29,0)),"ID prüfen"))</f>
        <v/>
      </c>
      <c r="E94" s="36" t="n"/>
      <c r="F94" s="36" t="n"/>
      <c r="G94" s="23" t="n"/>
      <c r="H94" s="24" t="n"/>
      <c r="I94" s="25">
        <f>IF(OR(E94="",F94=""),"",IFERROR(MAX(0,(F94-E94+IF(F94&lt;E94,1,0))*24-IF(G94="",0,G94)/60),""))</f>
        <v/>
      </c>
      <c r="J94" s="25">
        <f>IF(OR(H94="",I94=""),"",I94-H94)</f>
        <v/>
      </c>
      <c r="K94" s="11">
        <f>IF(AND(A94="",B94="",E94="",F94="",G94="",H94=""),"",IF(OR(A94="",B94=""),"Pflichtangabe fehlt",IF(C94="ID prüfen","ID prüfen",IF(OR(E94="",F94=""),"Zeitangabe unvollständig",IF(H94="","Sollstunden fehlen",IF(COUNTIFS($A$2:$A$101,A94,$B$2:$B$101,B94)&gt;1,"Doppelten Tag prüfen",IF(I94&gt;Einstellungen!$B$4,"Iststunden prüfen","OK")))))))</f>
        <v/>
      </c>
      <c r="L94" s="26" t="n"/>
      <c r="M94" s="25">
        <f>IF(OR(A94="",B94=""),"",IFERROR(INDEX(Einstellungen!$D$10:$D$29,MATCH(B94,Einstellungen!$A$10:$A$29,0))+SUMIFS($J$2:$J$101,$B$2:$B$101,B94,$A$2:$A$101,"&lt;="&amp;A94),""))</f>
        <v/>
      </c>
    </row>
    <row r="95" ht="22" customHeight="1">
      <c r="A95" s="21" t="n"/>
      <c r="B95" s="19" t="n"/>
      <c r="C95" s="12">
        <f>IF(B95="","",IFERROR(INDEX(Einstellungen!$B$10:$B$29,MATCH(B95,Einstellungen!$A$10:$A$29,0)),"ID prüfen"))</f>
        <v/>
      </c>
      <c r="D95" s="12">
        <f>IF(B95="","",IFERROR(INDEX(Einstellungen!$C$10:$C$29,MATCH(B95,Einstellungen!$A$10:$A$29,0)),"ID prüfen"))</f>
        <v/>
      </c>
      <c r="E95" s="36" t="n"/>
      <c r="F95" s="36" t="n"/>
      <c r="G95" s="23" t="n"/>
      <c r="H95" s="24" t="n"/>
      <c r="I95" s="27">
        <f>IF(OR(E95="",F95=""),"",IFERROR(MAX(0,(F95-E95+IF(F95&lt;E95,1,0))*24-IF(G95="",0,G95)/60),""))</f>
        <v/>
      </c>
      <c r="J95" s="27">
        <f>IF(OR(H95="",I95=""),"",I95-H95)</f>
        <v/>
      </c>
      <c r="K95" s="12">
        <f>IF(AND(A95="",B95="",E95="",F95="",G95="",H95=""),"",IF(OR(A95="",B95=""),"Pflichtangabe fehlt",IF(C95="ID prüfen","ID prüfen",IF(OR(E95="",F95=""),"Zeitangabe unvollständig",IF(H95="","Sollstunden fehlen",IF(COUNTIFS($A$2:$A$101,A95,$B$2:$B$101,B95)&gt;1,"Doppelten Tag prüfen",IF(I95&gt;Einstellungen!$B$4,"Iststunden prüfen","OK")))))))</f>
        <v/>
      </c>
      <c r="L95" s="26" t="n"/>
      <c r="M95" s="27">
        <f>IF(OR(A95="",B95=""),"",IFERROR(INDEX(Einstellungen!$D$10:$D$29,MATCH(B95,Einstellungen!$A$10:$A$29,0))+SUMIFS($J$2:$J$101,$B$2:$B$101,B95,$A$2:$A$101,"&lt;="&amp;A95),""))</f>
        <v/>
      </c>
    </row>
    <row r="96" ht="22" customHeight="1">
      <c r="A96" s="21" t="n"/>
      <c r="B96" s="19" t="n"/>
      <c r="C96" s="11">
        <f>IF(B96="","",IFERROR(INDEX(Einstellungen!$B$10:$B$29,MATCH(B96,Einstellungen!$A$10:$A$29,0)),"ID prüfen"))</f>
        <v/>
      </c>
      <c r="D96" s="11">
        <f>IF(B96="","",IFERROR(INDEX(Einstellungen!$C$10:$C$29,MATCH(B96,Einstellungen!$A$10:$A$29,0)),"ID prüfen"))</f>
        <v/>
      </c>
      <c r="E96" s="36" t="n"/>
      <c r="F96" s="36" t="n"/>
      <c r="G96" s="23" t="n"/>
      <c r="H96" s="24" t="n"/>
      <c r="I96" s="25">
        <f>IF(OR(E96="",F96=""),"",IFERROR(MAX(0,(F96-E96+IF(F96&lt;E96,1,0))*24-IF(G96="",0,G96)/60),""))</f>
        <v/>
      </c>
      <c r="J96" s="25">
        <f>IF(OR(H96="",I96=""),"",I96-H96)</f>
        <v/>
      </c>
      <c r="K96" s="11">
        <f>IF(AND(A96="",B96="",E96="",F96="",G96="",H96=""),"",IF(OR(A96="",B96=""),"Pflichtangabe fehlt",IF(C96="ID prüfen","ID prüfen",IF(OR(E96="",F96=""),"Zeitangabe unvollständig",IF(H96="","Sollstunden fehlen",IF(COUNTIFS($A$2:$A$101,A96,$B$2:$B$101,B96)&gt;1,"Doppelten Tag prüfen",IF(I96&gt;Einstellungen!$B$4,"Iststunden prüfen","OK")))))))</f>
        <v/>
      </c>
      <c r="L96" s="26" t="n"/>
      <c r="M96" s="25">
        <f>IF(OR(A96="",B96=""),"",IFERROR(INDEX(Einstellungen!$D$10:$D$29,MATCH(B96,Einstellungen!$A$10:$A$29,0))+SUMIFS($J$2:$J$101,$B$2:$B$101,B96,$A$2:$A$101,"&lt;="&amp;A96),""))</f>
        <v/>
      </c>
    </row>
    <row r="97" ht="22" customHeight="1">
      <c r="A97" s="21" t="n"/>
      <c r="B97" s="19" t="n"/>
      <c r="C97" s="12">
        <f>IF(B97="","",IFERROR(INDEX(Einstellungen!$B$10:$B$29,MATCH(B97,Einstellungen!$A$10:$A$29,0)),"ID prüfen"))</f>
        <v/>
      </c>
      <c r="D97" s="12">
        <f>IF(B97="","",IFERROR(INDEX(Einstellungen!$C$10:$C$29,MATCH(B97,Einstellungen!$A$10:$A$29,0)),"ID prüfen"))</f>
        <v/>
      </c>
      <c r="E97" s="36" t="n"/>
      <c r="F97" s="36" t="n"/>
      <c r="G97" s="23" t="n"/>
      <c r="H97" s="24" t="n"/>
      <c r="I97" s="27">
        <f>IF(OR(E97="",F97=""),"",IFERROR(MAX(0,(F97-E97+IF(F97&lt;E97,1,0))*24-IF(G97="",0,G97)/60),""))</f>
        <v/>
      </c>
      <c r="J97" s="27">
        <f>IF(OR(H97="",I97=""),"",I97-H97)</f>
        <v/>
      </c>
      <c r="K97" s="12">
        <f>IF(AND(A97="",B97="",E97="",F97="",G97="",H97=""),"",IF(OR(A97="",B97=""),"Pflichtangabe fehlt",IF(C97="ID prüfen","ID prüfen",IF(OR(E97="",F97=""),"Zeitangabe unvollständig",IF(H97="","Sollstunden fehlen",IF(COUNTIFS($A$2:$A$101,A97,$B$2:$B$101,B97)&gt;1,"Doppelten Tag prüfen",IF(I97&gt;Einstellungen!$B$4,"Iststunden prüfen","OK")))))))</f>
        <v/>
      </c>
      <c r="L97" s="26" t="n"/>
      <c r="M97" s="27">
        <f>IF(OR(A97="",B97=""),"",IFERROR(INDEX(Einstellungen!$D$10:$D$29,MATCH(B97,Einstellungen!$A$10:$A$29,0))+SUMIFS($J$2:$J$101,$B$2:$B$101,B97,$A$2:$A$101,"&lt;="&amp;A97),""))</f>
        <v/>
      </c>
    </row>
    <row r="98" ht="22" customHeight="1">
      <c r="A98" s="21" t="n"/>
      <c r="B98" s="19" t="n"/>
      <c r="C98" s="11">
        <f>IF(B98="","",IFERROR(INDEX(Einstellungen!$B$10:$B$29,MATCH(B98,Einstellungen!$A$10:$A$29,0)),"ID prüfen"))</f>
        <v/>
      </c>
      <c r="D98" s="11">
        <f>IF(B98="","",IFERROR(INDEX(Einstellungen!$C$10:$C$29,MATCH(B98,Einstellungen!$A$10:$A$29,0)),"ID prüfen"))</f>
        <v/>
      </c>
      <c r="E98" s="36" t="n"/>
      <c r="F98" s="36" t="n"/>
      <c r="G98" s="23" t="n"/>
      <c r="H98" s="24" t="n"/>
      <c r="I98" s="25">
        <f>IF(OR(E98="",F98=""),"",IFERROR(MAX(0,(F98-E98+IF(F98&lt;E98,1,0))*24-IF(G98="",0,G98)/60),""))</f>
        <v/>
      </c>
      <c r="J98" s="25">
        <f>IF(OR(H98="",I98=""),"",I98-H98)</f>
        <v/>
      </c>
      <c r="K98" s="11">
        <f>IF(AND(A98="",B98="",E98="",F98="",G98="",H98=""),"",IF(OR(A98="",B98=""),"Pflichtangabe fehlt",IF(C98="ID prüfen","ID prüfen",IF(OR(E98="",F98=""),"Zeitangabe unvollständig",IF(H98="","Sollstunden fehlen",IF(COUNTIFS($A$2:$A$101,A98,$B$2:$B$101,B98)&gt;1,"Doppelten Tag prüfen",IF(I98&gt;Einstellungen!$B$4,"Iststunden prüfen","OK")))))))</f>
        <v/>
      </c>
      <c r="L98" s="26" t="n"/>
      <c r="M98" s="25">
        <f>IF(OR(A98="",B98=""),"",IFERROR(INDEX(Einstellungen!$D$10:$D$29,MATCH(B98,Einstellungen!$A$10:$A$29,0))+SUMIFS($J$2:$J$101,$B$2:$B$101,B98,$A$2:$A$101,"&lt;="&amp;A98),""))</f>
        <v/>
      </c>
    </row>
    <row r="99" ht="22" customHeight="1">
      <c r="A99" s="21" t="n"/>
      <c r="B99" s="19" t="n"/>
      <c r="C99" s="12">
        <f>IF(B99="","",IFERROR(INDEX(Einstellungen!$B$10:$B$29,MATCH(B99,Einstellungen!$A$10:$A$29,0)),"ID prüfen"))</f>
        <v/>
      </c>
      <c r="D99" s="12">
        <f>IF(B99="","",IFERROR(INDEX(Einstellungen!$C$10:$C$29,MATCH(B99,Einstellungen!$A$10:$A$29,0)),"ID prüfen"))</f>
        <v/>
      </c>
      <c r="E99" s="36" t="n"/>
      <c r="F99" s="36" t="n"/>
      <c r="G99" s="23" t="n"/>
      <c r="H99" s="24" t="n"/>
      <c r="I99" s="27">
        <f>IF(OR(E99="",F99=""),"",IFERROR(MAX(0,(F99-E99+IF(F99&lt;E99,1,0))*24-IF(G99="",0,G99)/60),""))</f>
        <v/>
      </c>
      <c r="J99" s="27">
        <f>IF(OR(H99="",I99=""),"",I99-H99)</f>
        <v/>
      </c>
      <c r="K99" s="12">
        <f>IF(AND(A99="",B99="",E99="",F99="",G99="",H99=""),"",IF(OR(A99="",B99=""),"Pflichtangabe fehlt",IF(C99="ID prüfen","ID prüfen",IF(OR(E99="",F99=""),"Zeitangabe unvollständig",IF(H99="","Sollstunden fehlen",IF(COUNTIFS($A$2:$A$101,A99,$B$2:$B$101,B99)&gt;1,"Doppelten Tag prüfen",IF(I99&gt;Einstellungen!$B$4,"Iststunden prüfen","OK")))))))</f>
        <v/>
      </c>
      <c r="L99" s="26" t="n"/>
      <c r="M99" s="27">
        <f>IF(OR(A99="",B99=""),"",IFERROR(INDEX(Einstellungen!$D$10:$D$29,MATCH(B99,Einstellungen!$A$10:$A$29,0))+SUMIFS($J$2:$J$101,$B$2:$B$101,B99,$A$2:$A$101,"&lt;="&amp;A99),""))</f>
        <v/>
      </c>
    </row>
    <row r="100" ht="22" customHeight="1">
      <c r="A100" s="21" t="n"/>
      <c r="B100" s="19" t="n"/>
      <c r="C100" s="11">
        <f>IF(B100="","",IFERROR(INDEX(Einstellungen!$B$10:$B$29,MATCH(B100,Einstellungen!$A$10:$A$29,0)),"ID prüfen"))</f>
        <v/>
      </c>
      <c r="D100" s="11">
        <f>IF(B100="","",IFERROR(INDEX(Einstellungen!$C$10:$C$29,MATCH(B100,Einstellungen!$A$10:$A$29,0)),"ID prüfen"))</f>
        <v/>
      </c>
      <c r="E100" s="36" t="n"/>
      <c r="F100" s="36" t="n"/>
      <c r="G100" s="23" t="n"/>
      <c r="H100" s="24" t="n"/>
      <c r="I100" s="25">
        <f>IF(OR(E100="",F100=""),"",IFERROR(MAX(0,(F100-E100+IF(F100&lt;E100,1,0))*24-IF(G100="",0,G100)/60),""))</f>
        <v/>
      </c>
      <c r="J100" s="25">
        <f>IF(OR(H100="",I100=""),"",I100-H100)</f>
        <v/>
      </c>
      <c r="K100" s="11">
        <f>IF(AND(A100="",B100="",E100="",F100="",G100="",H100=""),"",IF(OR(A100="",B100=""),"Pflichtangabe fehlt",IF(C100="ID prüfen","ID prüfen",IF(OR(E100="",F100=""),"Zeitangabe unvollständig",IF(H100="","Sollstunden fehlen",IF(COUNTIFS($A$2:$A$101,A100,$B$2:$B$101,B100)&gt;1,"Doppelten Tag prüfen",IF(I100&gt;Einstellungen!$B$4,"Iststunden prüfen","OK")))))))</f>
        <v/>
      </c>
      <c r="L100" s="26" t="n"/>
      <c r="M100" s="25">
        <f>IF(OR(A100="",B100=""),"",IFERROR(INDEX(Einstellungen!$D$10:$D$29,MATCH(B100,Einstellungen!$A$10:$A$29,0))+SUMIFS($J$2:$J$101,$B$2:$B$101,B100,$A$2:$A$101,"&lt;="&amp;A100),""))</f>
        <v/>
      </c>
    </row>
    <row r="101" ht="22" customHeight="1">
      <c r="A101" s="21" t="n"/>
      <c r="B101" s="19" t="n"/>
      <c r="C101" s="12">
        <f>IF(B101="","",IFERROR(INDEX(Einstellungen!$B$10:$B$29,MATCH(B101,Einstellungen!$A$10:$A$29,0)),"ID prüfen"))</f>
        <v/>
      </c>
      <c r="D101" s="12">
        <f>IF(B101="","",IFERROR(INDEX(Einstellungen!$C$10:$C$29,MATCH(B101,Einstellungen!$A$10:$A$29,0)),"ID prüfen"))</f>
        <v/>
      </c>
      <c r="E101" s="36" t="n"/>
      <c r="F101" s="36" t="n"/>
      <c r="G101" s="23" t="n"/>
      <c r="H101" s="24" t="n"/>
      <c r="I101" s="27">
        <f>IF(OR(E101="",F101=""),"",IFERROR(MAX(0,(F101-E101+IF(F101&lt;E101,1,0))*24-IF(G101="",0,G101)/60),""))</f>
        <v/>
      </c>
      <c r="J101" s="27">
        <f>IF(OR(H101="",I101=""),"",I101-H101)</f>
        <v/>
      </c>
      <c r="K101" s="12">
        <f>IF(AND(A101="",B101="",E101="",F101="",G101="",H101=""),"",IF(OR(A101="",B101=""),"Pflichtangabe fehlt",IF(C101="ID prüfen","ID prüfen",IF(OR(E101="",F101=""),"Zeitangabe unvollständig",IF(H101="","Sollstunden fehlen",IF(COUNTIFS($A$2:$A$101,A101,$B$2:$B$101,B101)&gt;1,"Doppelten Tag prüfen",IF(I101&gt;Einstellungen!$B$4,"Iststunden prüfen","OK")))))))</f>
        <v/>
      </c>
      <c r="L101" s="26" t="n"/>
      <c r="M101" s="27">
        <f>IF(OR(A101="",B101=""),"",IFERROR(INDEX(Einstellungen!$D$10:$D$29,MATCH(B101,Einstellungen!$A$10:$A$29,0))+SUMIFS($J$2:$J$101,$B$2:$B$101,B101,$A$2:$A$101,"&lt;="&amp;A101),""))</f>
        <v/>
      </c>
    </row>
  </sheetData>
  <autoFilter ref="A1:M101"/>
  <conditionalFormatting sqref="J2:J101">
    <cfRule type="expression" priority="1" dxfId="2">
      <formula>AND(ISNUMBER($J2),$J2&lt;-Einstellungen!$B$6)</formula>
    </cfRule>
    <cfRule type="expression" priority="2" dxfId="0">
      <formula>AND(ISNUMBER($J2),$J2&gt;Einstellungen!$B$6)</formula>
    </cfRule>
  </conditionalFormatting>
  <conditionalFormatting sqref="K2:K101">
    <cfRule type="expression" priority="3" dxfId="1">
      <formula>AND($K2&lt;&gt;"",$K2&lt;&gt;"OK")</formula>
    </cfRule>
    <cfRule type="expression" priority="4" dxfId="3">
      <formula>OR($K2="ID prüfen",$K2="Pflichtangabe fehlt")</formula>
    </cfRule>
  </conditionalFormatting>
  <conditionalFormatting sqref="M2:M101">
    <cfRule type="expression" priority="5" dxfId="2">
      <formula>AND(ISNUMBER($M2),ABS($M2)&gt;=Einstellungen!$B$6)</formula>
    </cfRule>
  </conditionalFormatting>
  <conditionalFormatting sqref="G2:G101">
    <cfRule type="expression" priority="6" dxfId="2">
      <formula>AND($G2&lt;&gt;"",$G2&gt;Einstellungen!$B$5)</formula>
    </cfRule>
  </conditionalFormatting>
  <conditionalFormatting sqref="A2:A101">
    <cfRule type="expression" priority="7" dxfId="2">
      <formula>AND($A2&lt;&gt;"",OR($A2&lt;Einstellungen!$B$7,$A2&gt;Einstellungen!$B$8))</formula>
    </cfRule>
  </conditionalFormatting>
  <dataValidations count="6">
    <dataValidation sqref="A2:A101" showErrorMessage="1" showInputMessage="1" allowBlank="1" errorTitle="Datum prüfen" error="Das Datum muss innerhalb des eingestellten Erfassungszeitraums liegen." promptTitle="Erfassungsdatum" prompt="Datum innerhalb der Grenzen aus dem Blatt Einstellungen eingeben." type="date" operator="between">
      <formula1>INDIRECT("Einstellungen!$B$7")</formula1>
      <formula2>INDIRECT("Einstellungen!$B$8")</formula2>
    </dataValidation>
    <dataValidation sqref="B2:B101" showErrorMessage="1" showDropDown="0" showInputMessage="1" allowBlank="1" errorTitle="Personal-ID prüfen" error="Bitte eine Personal-ID aus den Einstellungen auswählen." promptTitle="Personal-ID" prompt="Eine fiktive Personal-ID aus der Liste auswählen." type="list">
      <formula1>INDIRECT("Einstellungen!$A$10:$A$29")</formula1>
    </dataValidation>
    <dataValidation sqref="E2:E101" showErrorMessage="1" showInputMessage="1" allowBlank="1" errorTitle="Beginn prüfen" error="Zulässig sind Uhrzeiten von 00:00 bis 23:59." promptTitle="Beginn" prompt="Uhrzeit im Format hh:mm eingeben." type="time" operator="between">
      <formula1>0</formula1>
      <formula2>TIME(23,59,0)</formula2>
    </dataValidation>
    <dataValidation sqref="F2:F101" showErrorMessage="1" showInputMessage="1" allowBlank="1" errorTitle="Ende prüfen" error="Zulässig sind Uhrzeiten von 00:00 bis 23:59." promptTitle="Ende" prompt="Ein Ende vor dem Beginn wird als Folgetag behandelt." type="time" operator="between">
      <formula1>0</formula1>
      <formula2>TIME(23,59,0)</formula2>
    </dataValidation>
    <dataValidation sqref="G2:G101" showErrorMessage="1" showInputMessage="1" allowBlank="1" errorTitle="Pause prüfen" error="Die Pause muss eine ganze Minutenzahl innerhalb der eingestellten Grenze sein." promptTitle="Pause" prompt="Leere Eingaben werden bei vollständiger Zeitangabe als null Minuten behandelt." type="whole" operator="between">
      <formula1>0</formula1>
      <formula2>INDIRECT("Einstellungen!$B$5")</formula2>
    </dataValidation>
    <dataValidation sqref="H2:H101" showErrorMessage="1" showInputMessage="1" allowBlank="1" errorTitle="Sollstunden prüfen" error="Zulässig sind Dezimalwerte von 0 bis 24 Stunden." promptTitle="Sollstunden" prompt="Sollstunden als Dezimalzahl eingeben." type="decimal" operator="between">
      <formula1>0</formula1>
      <formula2>24</formula2>
    </dataValidation>
  </dataValidations>
  <pageMargins left="0.25" right="0.25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9" customWidth="1" min="3" max="3"/>
    <col width="18" customWidth="1" min="4" max="4"/>
    <col width="19" customWidth="1" min="5" max="5"/>
    <col width="18" customWidth="1" min="6" max="6"/>
    <col width="20" customWidth="1" min="7" max="7"/>
    <col width="19" customWidth="1" min="8" max="8"/>
    <col width="14" customWidth="1" min="9" max="9"/>
    <col width="13" customWidth="1" min="10" max="10"/>
  </cols>
  <sheetData>
    <row r="1" ht="36" customHeight="1">
      <c r="A1" s="20" t="inlineStr">
        <is>
          <t>Personal-ID</t>
        </is>
      </c>
      <c r="B1" s="20" t="inlineStr">
        <is>
          <t>Anzeigename</t>
        </is>
      </c>
      <c r="C1" s="20" t="inlineStr">
        <is>
          <t>Bereich</t>
        </is>
      </c>
      <c r="D1" s="20" t="inlineStr">
        <is>
          <t>Saldo vor Monat</t>
        </is>
      </c>
      <c r="E1" s="20" t="inlineStr">
        <is>
          <t>Sollstunden Monat</t>
        </is>
      </c>
      <c r="F1" s="20" t="inlineStr">
        <is>
          <t>Iststunden Monat</t>
        </is>
      </c>
      <c r="G1" s="20" t="inlineStr">
        <is>
          <t>Abweichung Monat</t>
        </is>
      </c>
      <c r="H1" s="20" t="inlineStr">
        <is>
          <t>Saldo Monatsende</t>
        </is>
      </c>
      <c r="I1" s="20" t="inlineStr">
        <is>
          <t>Zeiteinträge</t>
        </is>
      </c>
      <c r="J1" s="20" t="inlineStr">
        <is>
          <t>Warnungen</t>
        </is>
      </c>
    </row>
    <row r="2" ht="22" customHeight="1">
      <c r="A2" s="6">
        <f>IF(Einstellungen!A10="","",Einstellungen!A10)</f>
        <v/>
      </c>
      <c r="B2" s="3">
        <f>IF(A2="","",IFERROR(INDEX(Einstellungen!$B$10:$B$29,MATCH(A2,Einstellungen!$A$10:$A$29,0)),"ID prüfen"))</f>
        <v/>
      </c>
      <c r="C2" s="3">
        <f>IF(A2="","",IFERROR(INDEX(Einstellungen!$C$10:$C$29,MATCH(A2,Einstellungen!$A$10:$A$29,0)),"ID prüfen"))</f>
        <v/>
      </c>
      <c r="D2" s="10">
        <f>IF(A2="","",IFERROR(INDEX(Einstellungen!$D$10:$D$29,MATCH(A2,Einstellungen!$A$10:$A$29,0))+SUMIFS(Zeiterfassung!$J$2:$J$101,Zeiterfassung!$B$2:$B$101,A2,Zeiterfassung!$A$2:$A$101,"&lt;"&amp;Einstellungen!$B$2),""))</f>
        <v/>
      </c>
      <c r="E2" s="10">
        <f>IF(A2="","",SUMIFS(Zeiterfassung!$H$2:$H$101,Zeiterfassung!$B$2:$B$101,A2,Zeiterfassung!$A$2:$A$101,"&gt;="&amp;Einstellungen!$B$2,Zeiterfassung!$A$2:$A$101,"&lt;="&amp;Einstellungen!$B$3))</f>
        <v/>
      </c>
      <c r="F2" s="10">
        <f>IF(A2="","",SUMIFS(Zeiterfassung!$I$2:$I$101,Zeiterfassung!$B$2:$B$101,A2,Zeiterfassung!$A$2:$A$101,"&gt;="&amp;Einstellungen!$B$2,Zeiterfassung!$A$2:$A$101,"&lt;="&amp;Einstellungen!$B$3))</f>
        <v/>
      </c>
      <c r="G2" s="10">
        <f>IF(A2="","",F2-E2)</f>
        <v/>
      </c>
      <c r="H2" s="10">
        <f>IF(A2="","",D2+G2)</f>
        <v/>
      </c>
      <c r="I2" s="28">
        <f>IF(A2="","",COUNTIFS(Zeiterfassung!$B$2:$B$101,A2,Zeiterfassung!$A$2:$A$101,"&gt;="&amp;Einstellungen!$B$2,Zeiterfassung!$A$2:$A$101,"&lt;="&amp;Einstellungen!$B$3))</f>
        <v/>
      </c>
      <c r="J2" s="28">
        <f>IF(A2="","",COUNTIFS(Zeiterfassung!$B$2:$B$101,A2,Zeiterfassung!$A$2:$A$101,"&gt;="&amp;Einstellungen!$B$2,Zeiterfassung!$A$2:$A$101,"&lt;="&amp;Einstellungen!$B$3,Zeiterfassung!$K$2:$K$101,"&lt;&gt;",Zeiterfassung!$K$2:$K$101,"&lt;&gt;OK"))</f>
        <v/>
      </c>
    </row>
    <row r="3" ht="22" customHeight="1">
      <c r="A3" s="9">
        <f>IF(Einstellungen!A11="","",Einstellungen!A11)</f>
        <v/>
      </c>
      <c r="B3" s="7">
        <f>IF(A3="","",IFERROR(INDEX(Einstellungen!$B$10:$B$29,MATCH(A3,Einstellungen!$A$10:$A$29,0)),"ID prüfen"))</f>
        <v/>
      </c>
      <c r="C3" s="7">
        <f>IF(A3="","",IFERROR(INDEX(Einstellungen!$C$10:$C$29,MATCH(A3,Einstellungen!$A$10:$A$29,0)),"ID prüfen"))</f>
        <v/>
      </c>
      <c r="D3" s="8">
        <f>IF(A3="","",IFERROR(INDEX(Einstellungen!$D$10:$D$29,MATCH(A3,Einstellungen!$A$10:$A$29,0))+SUMIFS(Zeiterfassung!$J$2:$J$101,Zeiterfassung!$B$2:$B$101,A3,Zeiterfassung!$A$2:$A$101,"&lt;"&amp;Einstellungen!$B$2),""))</f>
        <v/>
      </c>
      <c r="E3" s="8">
        <f>IF(A3="","",SUMIFS(Zeiterfassung!$H$2:$H$101,Zeiterfassung!$B$2:$B$101,A3,Zeiterfassung!$A$2:$A$101,"&gt;="&amp;Einstellungen!$B$2,Zeiterfassung!$A$2:$A$101,"&lt;="&amp;Einstellungen!$B$3))</f>
        <v/>
      </c>
      <c r="F3" s="8">
        <f>IF(A3="","",SUMIFS(Zeiterfassung!$I$2:$I$101,Zeiterfassung!$B$2:$B$101,A3,Zeiterfassung!$A$2:$A$101,"&gt;="&amp;Einstellungen!$B$2,Zeiterfassung!$A$2:$A$101,"&lt;="&amp;Einstellungen!$B$3))</f>
        <v/>
      </c>
      <c r="G3" s="8">
        <f>IF(A3="","",F3-E3)</f>
        <v/>
      </c>
      <c r="H3" s="8">
        <f>IF(A3="","",D3+G3)</f>
        <v/>
      </c>
      <c r="I3" s="29">
        <f>IF(A3="","",COUNTIFS(Zeiterfassung!$B$2:$B$101,A3,Zeiterfassung!$A$2:$A$101,"&gt;="&amp;Einstellungen!$B$2,Zeiterfassung!$A$2:$A$101,"&lt;="&amp;Einstellungen!$B$3))</f>
        <v/>
      </c>
      <c r="J3" s="29">
        <f>IF(A3="","",COUNTIFS(Zeiterfassung!$B$2:$B$101,A3,Zeiterfassung!$A$2:$A$101,"&gt;="&amp;Einstellungen!$B$2,Zeiterfassung!$A$2:$A$101,"&lt;="&amp;Einstellungen!$B$3,Zeiterfassung!$K$2:$K$101,"&lt;&gt;",Zeiterfassung!$K$2:$K$101,"&lt;&gt;OK"))</f>
        <v/>
      </c>
    </row>
    <row r="4" ht="22" customHeight="1">
      <c r="A4" s="6">
        <f>IF(Einstellungen!A12="","",Einstellungen!A12)</f>
        <v/>
      </c>
      <c r="B4" s="3">
        <f>IF(A4="","",IFERROR(INDEX(Einstellungen!$B$10:$B$29,MATCH(A4,Einstellungen!$A$10:$A$29,0)),"ID prüfen"))</f>
        <v/>
      </c>
      <c r="C4" s="3">
        <f>IF(A4="","",IFERROR(INDEX(Einstellungen!$C$10:$C$29,MATCH(A4,Einstellungen!$A$10:$A$29,0)),"ID prüfen"))</f>
        <v/>
      </c>
      <c r="D4" s="10">
        <f>IF(A4="","",IFERROR(INDEX(Einstellungen!$D$10:$D$29,MATCH(A4,Einstellungen!$A$10:$A$29,0))+SUMIFS(Zeiterfassung!$J$2:$J$101,Zeiterfassung!$B$2:$B$101,A4,Zeiterfassung!$A$2:$A$101,"&lt;"&amp;Einstellungen!$B$2),""))</f>
        <v/>
      </c>
      <c r="E4" s="10">
        <f>IF(A4="","",SUMIFS(Zeiterfassung!$H$2:$H$101,Zeiterfassung!$B$2:$B$101,A4,Zeiterfassung!$A$2:$A$101,"&gt;="&amp;Einstellungen!$B$2,Zeiterfassung!$A$2:$A$101,"&lt;="&amp;Einstellungen!$B$3))</f>
        <v/>
      </c>
      <c r="F4" s="10">
        <f>IF(A4="","",SUMIFS(Zeiterfassung!$I$2:$I$101,Zeiterfassung!$B$2:$B$101,A4,Zeiterfassung!$A$2:$A$101,"&gt;="&amp;Einstellungen!$B$2,Zeiterfassung!$A$2:$A$101,"&lt;="&amp;Einstellungen!$B$3))</f>
        <v/>
      </c>
      <c r="G4" s="10">
        <f>IF(A4="","",F4-E4)</f>
        <v/>
      </c>
      <c r="H4" s="10">
        <f>IF(A4="","",D4+G4)</f>
        <v/>
      </c>
      <c r="I4" s="28">
        <f>IF(A4="","",COUNTIFS(Zeiterfassung!$B$2:$B$101,A4,Zeiterfassung!$A$2:$A$101,"&gt;="&amp;Einstellungen!$B$2,Zeiterfassung!$A$2:$A$101,"&lt;="&amp;Einstellungen!$B$3))</f>
        <v/>
      </c>
      <c r="J4" s="28">
        <f>IF(A4="","",COUNTIFS(Zeiterfassung!$B$2:$B$101,A4,Zeiterfassung!$A$2:$A$101,"&gt;="&amp;Einstellungen!$B$2,Zeiterfassung!$A$2:$A$101,"&lt;="&amp;Einstellungen!$B$3,Zeiterfassung!$K$2:$K$101,"&lt;&gt;",Zeiterfassung!$K$2:$K$101,"&lt;&gt;OK"))</f>
        <v/>
      </c>
    </row>
    <row r="5" ht="22" customHeight="1">
      <c r="A5" s="9">
        <f>IF(Einstellungen!A13="","",Einstellungen!A13)</f>
        <v/>
      </c>
      <c r="B5" s="7">
        <f>IF(A5="","",IFERROR(INDEX(Einstellungen!$B$10:$B$29,MATCH(A5,Einstellungen!$A$10:$A$29,0)),"ID prüfen"))</f>
        <v/>
      </c>
      <c r="C5" s="7">
        <f>IF(A5="","",IFERROR(INDEX(Einstellungen!$C$10:$C$29,MATCH(A5,Einstellungen!$A$10:$A$29,0)),"ID prüfen"))</f>
        <v/>
      </c>
      <c r="D5" s="8">
        <f>IF(A5="","",IFERROR(INDEX(Einstellungen!$D$10:$D$29,MATCH(A5,Einstellungen!$A$10:$A$29,0))+SUMIFS(Zeiterfassung!$J$2:$J$101,Zeiterfassung!$B$2:$B$101,A5,Zeiterfassung!$A$2:$A$101,"&lt;"&amp;Einstellungen!$B$2),""))</f>
        <v/>
      </c>
      <c r="E5" s="8">
        <f>IF(A5="","",SUMIFS(Zeiterfassung!$H$2:$H$101,Zeiterfassung!$B$2:$B$101,A5,Zeiterfassung!$A$2:$A$101,"&gt;="&amp;Einstellungen!$B$2,Zeiterfassung!$A$2:$A$101,"&lt;="&amp;Einstellungen!$B$3))</f>
        <v/>
      </c>
      <c r="F5" s="8">
        <f>IF(A5="","",SUMIFS(Zeiterfassung!$I$2:$I$101,Zeiterfassung!$B$2:$B$101,A5,Zeiterfassung!$A$2:$A$101,"&gt;="&amp;Einstellungen!$B$2,Zeiterfassung!$A$2:$A$101,"&lt;="&amp;Einstellungen!$B$3))</f>
        <v/>
      </c>
      <c r="G5" s="8">
        <f>IF(A5="","",F5-E5)</f>
        <v/>
      </c>
      <c r="H5" s="8">
        <f>IF(A5="","",D5+G5)</f>
        <v/>
      </c>
      <c r="I5" s="29">
        <f>IF(A5="","",COUNTIFS(Zeiterfassung!$B$2:$B$101,A5,Zeiterfassung!$A$2:$A$101,"&gt;="&amp;Einstellungen!$B$2,Zeiterfassung!$A$2:$A$101,"&lt;="&amp;Einstellungen!$B$3))</f>
        <v/>
      </c>
      <c r="J5" s="29">
        <f>IF(A5="","",COUNTIFS(Zeiterfassung!$B$2:$B$101,A5,Zeiterfassung!$A$2:$A$101,"&gt;="&amp;Einstellungen!$B$2,Zeiterfassung!$A$2:$A$101,"&lt;="&amp;Einstellungen!$B$3,Zeiterfassung!$K$2:$K$101,"&lt;&gt;",Zeiterfassung!$K$2:$K$101,"&lt;&gt;OK"))</f>
        <v/>
      </c>
    </row>
    <row r="6" ht="22" customHeight="1">
      <c r="A6" s="6">
        <f>IF(Einstellungen!A14="","",Einstellungen!A14)</f>
        <v/>
      </c>
      <c r="B6" s="3">
        <f>IF(A6="","",IFERROR(INDEX(Einstellungen!$B$10:$B$29,MATCH(A6,Einstellungen!$A$10:$A$29,0)),"ID prüfen"))</f>
        <v/>
      </c>
      <c r="C6" s="3">
        <f>IF(A6="","",IFERROR(INDEX(Einstellungen!$C$10:$C$29,MATCH(A6,Einstellungen!$A$10:$A$29,0)),"ID prüfen"))</f>
        <v/>
      </c>
      <c r="D6" s="10">
        <f>IF(A6="","",IFERROR(INDEX(Einstellungen!$D$10:$D$29,MATCH(A6,Einstellungen!$A$10:$A$29,0))+SUMIFS(Zeiterfassung!$J$2:$J$101,Zeiterfassung!$B$2:$B$101,A6,Zeiterfassung!$A$2:$A$101,"&lt;"&amp;Einstellungen!$B$2),""))</f>
        <v/>
      </c>
      <c r="E6" s="10">
        <f>IF(A6="","",SUMIFS(Zeiterfassung!$H$2:$H$101,Zeiterfassung!$B$2:$B$101,A6,Zeiterfassung!$A$2:$A$101,"&gt;="&amp;Einstellungen!$B$2,Zeiterfassung!$A$2:$A$101,"&lt;="&amp;Einstellungen!$B$3))</f>
        <v/>
      </c>
      <c r="F6" s="10">
        <f>IF(A6="","",SUMIFS(Zeiterfassung!$I$2:$I$101,Zeiterfassung!$B$2:$B$101,A6,Zeiterfassung!$A$2:$A$101,"&gt;="&amp;Einstellungen!$B$2,Zeiterfassung!$A$2:$A$101,"&lt;="&amp;Einstellungen!$B$3))</f>
        <v/>
      </c>
      <c r="G6" s="10">
        <f>IF(A6="","",F6-E6)</f>
        <v/>
      </c>
      <c r="H6" s="10">
        <f>IF(A6="","",D6+G6)</f>
        <v/>
      </c>
      <c r="I6" s="28">
        <f>IF(A6="","",COUNTIFS(Zeiterfassung!$B$2:$B$101,A6,Zeiterfassung!$A$2:$A$101,"&gt;="&amp;Einstellungen!$B$2,Zeiterfassung!$A$2:$A$101,"&lt;="&amp;Einstellungen!$B$3))</f>
        <v/>
      </c>
      <c r="J6" s="28">
        <f>IF(A6="","",COUNTIFS(Zeiterfassung!$B$2:$B$101,A6,Zeiterfassung!$A$2:$A$101,"&gt;="&amp;Einstellungen!$B$2,Zeiterfassung!$A$2:$A$101,"&lt;="&amp;Einstellungen!$B$3,Zeiterfassung!$K$2:$K$101,"&lt;&gt;",Zeiterfassung!$K$2:$K$101,"&lt;&gt;OK"))</f>
        <v/>
      </c>
    </row>
    <row r="7" ht="22" customHeight="1">
      <c r="A7" s="9">
        <f>IF(Einstellungen!A15="","",Einstellungen!A15)</f>
        <v/>
      </c>
      <c r="B7" s="7">
        <f>IF(A7="","",IFERROR(INDEX(Einstellungen!$B$10:$B$29,MATCH(A7,Einstellungen!$A$10:$A$29,0)),"ID prüfen"))</f>
        <v/>
      </c>
      <c r="C7" s="7">
        <f>IF(A7="","",IFERROR(INDEX(Einstellungen!$C$10:$C$29,MATCH(A7,Einstellungen!$A$10:$A$29,0)),"ID prüfen"))</f>
        <v/>
      </c>
      <c r="D7" s="8">
        <f>IF(A7="","",IFERROR(INDEX(Einstellungen!$D$10:$D$29,MATCH(A7,Einstellungen!$A$10:$A$29,0))+SUMIFS(Zeiterfassung!$J$2:$J$101,Zeiterfassung!$B$2:$B$101,A7,Zeiterfassung!$A$2:$A$101,"&lt;"&amp;Einstellungen!$B$2),""))</f>
        <v/>
      </c>
      <c r="E7" s="8">
        <f>IF(A7="","",SUMIFS(Zeiterfassung!$H$2:$H$101,Zeiterfassung!$B$2:$B$101,A7,Zeiterfassung!$A$2:$A$101,"&gt;="&amp;Einstellungen!$B$2,Zeiterfassung!$A$2:$A$101,"&lt;="&amp;Einstellungen!$B$3))</f>
        <v/>
      </c>
      <c r="F7" s="8">
        <f>IF(A7="","",SUMIFS(Zeiterfassung!$I$2:$I$101,Zeiterfassung!$B$2:$B$101,A7,Zeiterfassung!$A$2:$A$101,"&gt;="&amp;Einstellungen!$B$2,Zeiterfassung!$A$2:$A$101,"&lt;="&amp;Einstellungen!$B$3))</f>
        <v/>
      </c>
      <c r="G7" s="8">
        <f>IF(A7="","",F7-E7)</f>
        <v/>
      </c>
      <c r="H7" s="8">
        <f>IF(A7="","",D7+G7)</f>
        <v/>
      </c>
      <c r="I7" s="29">
        <f>IF(A7="","",COUNTIFS(Zeiterfassung!$B$2:$B$101,A7,Zeiterfassung!$A$2:$A$101,"&gt;="&amp;Einstellungen!$B$2,Zeiterfassung!$A$2:$A$101,"&lt;="&amp;Einstellungen!$B$3))</f>
        <v/>
      </c>
      <c r="J7" s="29">
        <f>IF(A7="","",COUNTIFS(Zeiterfassung!$B$2:$B$101,A7,Zeiterfassung!$A$2:$A$101,"&gt;="&amp;Einstellungen!$B$2,Zeiterfassung!$A$2:$A$101,"&lt;="&amp;Einstellungen!$B$3,Zeiterfassung!$K$2:$K$101,"&lt;&gt;",Zeiterfassung!$K$2:$K$101,"&lt;&gt;OK"))</f>
        <v/>
      </c>
    </row>
    <row r="8" ht="22" customHeight="1">
      <c r="A8" s="6">
        <f>IF(Einstellungen!A16="","",Einstellungen!A16)</f>
        <v/>
      </c>
      <c r="B8" s="3">
        <f>IF(A8="","",IFERROR(INDEX(Einstellungen!$B$10:$B$29,MATCH(A8,Einstellungen!$A$10:$A$29,0)),"ID prüfen"))</f>
        <v/>
      </c>
      <c r="C8" s="3">
        <f>IF(A8="","",IFERROR(INDEX(Einstellungen!$C$10:$C$29,MATCH(A8,Einstellungen!$A$10:$A$29,0)),"ID prüfen"))</f>
        <v/>
      </c>
      <c r="D8" s="10">
        <f>IF(A8="","",IFERROR(INDEX(Einstellungen!$D$10:$D$29,MATCH(A8,Einstellungen!$A$10:$A$29,0))+SUMIFS(Zeiterfassung!$J$2:$J$101,Zeiterfassung!$B$2:$B$101,A8,Zeiterfassung!$A$2:$A$101,"&lt;"&amp;Einstellungen!$B$2),""))</f>
        <v/>
      </c>
      <c r="E8" s="10">
        <f>IF(A8="","",SUMIFS(Zeiterfassung!$H$2:$H$101,Zeiterfassung!$B$2:$B$101,A8,Zeiterfassung!$A$2:$A$101,"&gt;="&amp;Einstellungen!$B$2,Zeiterfassung!$A$2:$A$101,"&lt;="&amp;Einstellungen!$B$3))</f>
        <v/>
      </c>
      <c r="F8" s="10">
        <f>IF(A8="","",SUMIFS(Zeiterfassung!$I$2:$I$101,Zeiterfassung!$B$2:$B$101,A8,Zeiterfassung!$A$2:$A$101,"&gt;="&amp;Einstellungen!$B$2,Zeiterfassung!$A$2:$A$101,"&lt;="&amp;Einstellungen!$B$3))</f>
        <v/>
      </c>
      <c r="G8" s="10">
        <f>IF(A8="","",F8-E8)</f>
        <v/>
      </c>
      <c r="H8" s="10">
        <f>IF(A8="","",D8+G8)</f>
        <v/>
      </c>
      <c r="I8" s="28">
        <f>IF(A8="","",COUNTIFS(Zeiterfassung!$B$2:$B$101,A8,Zeiterfassung!$A$2:$A$101,"&gt;="&amp;Einstellungen!$B$2,Zeiterfassung!$A$2:$A$101,"&lt;="&amp;Einstellungen!$B$3))</f>
        <v/>
      </c>
      <c r="J8" s="28">
        <f>IF(A8="","",COUNTIFS(Zeiterfassung!$B$2:$B$101,A8,Zeiterfassung!$A$2:$A$101,"&gt;="&amp;Einstellungen!$B$2,Zeiterfassung!$A$2:$A$101,"&lt;="&amp;Einstellungen!$B$3,Zeiterfassung!$K$2:$K$101,"&lt;&gt;",Zeiterfassung!$K$2:$K$101,"&lt;&gt;OK"))</f>
        <v/>
      </c>
    </row>
    <row r="9" ht="22" customHeight="1">
      <c r="A9" s="9">
        <f>IF(Einstellungen!A17="","",Einstellungen!A17)</f>
        <v/>
      </c>
      <c r="B9" s="7">
        <f>IF(A9="","",IFERROR(INDEX(Einstellungen!$B$10:$B$29,MATCH(A9,Einstellungen!$A$10:$A$29,0)),"ID prüfen"))</f>
        <v/>
      </c>
      <c r="C9" s="7">
        <f>IF(A9="","",IFERROR(INDEX(Einstellungen!$C$10:$C$29,MATCH(A9,Einstellungen!$A$10:$A$29,0)),"ID prüfen"))</f>
        <v/>
      </c>
      <c r="D9" s="8">
        <f>IF(A9="","",IFERROR(INDEX(Einstellungen!$D$10:$D$29,MATCH(A9,Einstellungen!$A$10:$A$29,0))+SUMIFS(Zeiterfassung!$J$2:$J$101,Zeiterfassung!$B$2:$B$101,A9,Zeiterfassung!$A$2:$A$101,"&lt;"&amp;Einstellungen!$B$2),""))</f>
        <v/>
      </c>
      <c r="E9" s="8">
        <f>IF(A9="","",SUMIFS(Zeiterfassung!$H$2:$H$101,Zeiterfassung!$B$2:$B$101,A9,Zeiterfassung!$A$2:$A$101,"&gt;="&amp;Einstellungen!$B$2,Zeiterfassung!$A$2:$A$101,"&lt;="&amp;Einstellungen!$B$3))</f>
        <v/>
      </c>
      <c r="F9" s="8">
        <f>IF(A9="","",SUMIFS(Zeiterfassung!$I$2:$I$101,Zeiterfassung!$B$2:$B$101,A9,Zeiterfassung!$A$2:$A$101,"&gt;="&amp;Einstellungen!$B$2,Zeiterfassung!$A$2:$A$101,"&lt;="&amp;Einstellungen!$B$3))</f>
        <v/>
      </c>
      <c r="G9" s="8">
        <f>IF(A9="","",F9-E9)</f>
        <v/>
      </c>
      <c r="H9" s="8">
        <f>IF(A9="","",D9+G9)</f>
        <v/>
      </c>
      <c r="I9" s="29">
        <f>IF(A9="","",COUNTIFS(Zeiterfassung!$B$2:$B$101,A9,Zeiterfassung!$A$2:$A$101,"&gt;="&amp;Einstellungen!$B$2,Zeiterfassung!$A$2:$A$101,"&lt;="&amp;Einstellungen!$B$3))</f>
        <v/>
      </c>
      <c r="J9" s="29">
        <f>IF(A9="","",COUNTIFS(Zeiterfassung!$B$2:$B$101,A9,Zeiterfassung!$A$2:$A$101,"&gt;="&amp;Einstellungen!$B$2,Zeiterfassung!$A$2:$A$101,"&lt;="&amp;Einstellungen!$B$3,Zeiterfassung!$K$2:$K$101,"&lt;&gt;",Zeiterfassung!$K$2:$K$101,"&lt;&gt;OK"))</f>
        <v/>
      </c>
    </row>
    <row r="10" ht="22" customHeight="1">
      <c r="A10" s="6">
        <f>IF(Einstellungen!A18="","",Einstellungen!A18)</f>
        <v/>
      </c>
      <c r="B10" s="3">
        <f>IF(A10="","",IFERROR(INDEX(Einstellungen!$B$10:$B$29,MATCH(A10,Einstellungen!$A$10:$A$29,0)),"ID prüfen"))</f>
        <v/>
      </c>
      <c r="C10" s="3">
        <f>IF(A10="","",IFERROR(INDEX(Einstellungen!$C$10:$C$29,MATCH(A10,Einstellungen!$A$10:$A$29,0)),"ID prüfen"))</f>
        <v/>
      </c>
      <c r="D10" s="10">
        <f>IF(A10="","",IFERROR(INDEX(Einstellungen!$D$10:$D$29,MATCH(A10,Einstellungen!$A$10:$A$29,0))+SUMIFS(Zeiterfassung!$J$2:$J$101,Zeiterfassung!$B$2:$B$101,A10,Zeiterfassung!$A$2:$A$101,"&lt;"&amp;Einstellungen!$B$2),""))</f>
        <v/>
      </c>
      <c r="E10" s="10">
        <f>IF(A10="","",SUMIFS(Zeiterfassung!$H$2:$H$101,Zeiterfassung!$B$2:$B$101,A10,Zeiterfassung!$A$2:$A$101,"&gt;="&amp;Einstellungen!$B$2,Zeiterfassung!$A$2:$A$101,"&lt;="&amp;Einstellungen!$B$3))</f>
        <v/>
      </c>
      <c r="F10" s="10">
        <f>IF(A10="","",SUMIFS(Zeiterfassung!$I$2:$I$101,Zeiterfassung!$B$2:$B$101,A10,Zeiterfassung!$A$2:$A$101,"&gt;="&amp;Einstellungen!$B$2,Zeiterfassung!$A$2:$A$101,"&lt;="&amp;Einstellungen!$B$3))</f>
        <v/>
      </c>
      <c r="G10" s="10">
        <f>IF(A10="","",F10-E10)</f>
        <v/>
      </c>
      <c r="H10" s="10">
        <f>IF(A10="","",D10+G10)</f>
        <v/>
      </c>
      <c r="I10" s="28">
        <f>IF(A10="","",COUNTIFS(Zeiterfassung!$B$2:$B$101,A10,Zeiterfassung!$A$2:$A$101,"&gt;="&amp;Einstellungen!$B$2,Zeiterfassung!$A$2:$A$101,"&lt;="&amp;Einstellungen!$B$3))</f>
        <v/>
      </c>
      <c r="J10" s="28">
        <f>IF(A10="","",COUNTIFS(Zeiterfassung!$B$2:$B$101,A10,Zeiterfassung!$A$2:$A$101,"&gt;="&amp;Einstellungen!$B$2,Zeiterfassung!$A$2:$A$101,"&lt;="&amp;Einstellungen!$B$3,Zeiterfassung!$K$2:$K$101,"&lt;&gt;",Zeiterfassung!$K$2:$K$101,"&lt;&gt;OK"))</f>
        <v/>
      </c>
    </row>
    <row r="11" ht="22" customHeight="1">
      <c r="A11" s="9">
        <f>IF(Einstellungen!A19="","",Einstellungen!A19)</f>
        <v/>
      </c>
      <c r="B11" s="7">
        <f>IF(A11="","",IFERROR(INDEX(Einstellungen!$B$10:$B$29,MATCH(A11,Einstellungen!$A$10:$A$29,0)),"ID prüfen"))</f>
        <v/>
      </c>
      <c r="C11" s="7">
        <f>IF(A11="","",IFERROR(INDEX(Einstellungen!$C$10:$C$29,MATCH(A11,Einstellungen!$A$10:$A$29,0)),"ID prüfen"))</f>
        <v/>
      </c>
      <c r="D11" s="8">
        <f>IF(A11="","",IFERROR(INDEX(Einstellungen!$D$10:$D$29,MATCH(A11,Einstellungen!$A$10:$A$29,0))+SUMIFS(Zeiterfassung!$J$2:$J$101,Zeiterfassung!$B$2:$B$101,A11,Zeiterfassung!$A$2:$A$101,"&lt;"&amp;Einstellungen!$B$2),""))</f>
        <v/>
      </c>
      <c r="E11" s="8">
        <f>IF(A11="","",SUMIFS(Zeiterfassung!$H$2:$H$101,Zeiterfassung!$B$2:$B$101,A11,Zeiterfassung!$A$2:$A$101,"&gt;="&amp;Einstellungen!$B$2,Zeiterfassung!$A$2:$A$101,"&lt;="&amp;Einstellungen!$B$3))</f>
        <v/>
      </c>
      <c r="F11" s="8">
        <f>IF(A11="","",SUMIFS(Zeiterfassung!$I$2:$I$101,Zeiterfassung!$B$2:$B$101,A11,Zeiterfassung!$A$2:$A$101,"&gt;="&amp;Einstellungen!$B$2,Zeiterfassung!$A$2:$A$101,"&lt;="&amp;Einstellungen!$B$3))</f>
        <v/>
      </c>
      <c r="G11" s="8">
        <f>IF(A11="","",F11-E11)</f>
        <v/>
      </c>
      <c r="H11" s="8">
        <f>IF(A11="","",D11+G11)</f>
        <v/>
      </c>
      <c r="I11" s="29">
        <f>IF(A11="","",COUNTIFS(Zeiterfassung!$B$2:$B$101,A11,Zeiterfassung!$A$2:$A$101,"&gt;="&amp;Einstellungen!$B$2,Zeiterfassung!$A$2:$A$101,"&lt;="&amp;Einstellungen!$B$3))</f>
        <v/>
      </c>
      <c r="J11" s="29">
        <f>IF(A11="","",COUNTIFS(Zeiterfassung!$B$2:$B$101,A11,Zeiterfassung!$A$2:$A$101,"&gt;="&amp;Einstellungen!$B$2,Zeiterfassung!$A$2:$A$101,"&lt;="&amp;Einstellungen!$B$3,Zeiterfassung!$K$2:$K$101,"&lt;&gt;",Zeiterfassung!$K$2:$K$101,"&lt;&gt;OK"))</f>
        <v/>
      </c>
    </row>
    <row r="12" ht="22" customHeight="1">
      <c r="A12" s="6">
        <f>IF(Einstellungen!A20="","",Einstellungen!A20)</f>
        <v/>
      </c>
      <c r="B12" s="3">
        <f>IF(A12="","",IFERROR(INDEX(Einstellungen!$B$10:$B$29,MATCH(A12,Einstellungen!$A$10:$A$29,0)),"ID prüfen"))</f>
        <v/>
      </c>
      <c r="C12" s="3">
        <f>IF(A12="","",IFERROR(INDEX(Einstellungen!$C$10:$C$29,MATCH(A12,Einstellungen!$A$10:$A$29,0)),"ID prüfen"))</f>
        <v/>
      </c>
      <c r="D12" s="10">
        <f>IF(A12="","",IFERROR(INDEX(Einstellungen!$D$10:$D$29,MATCH(A12,Einstellungen!$A$10:$A$29,0))+SUMIFS(Zeiterfassung!$J$2:$J$101,Zeiterfassung!$B$2:$B$101,A12,Zeiterfassung!$A$2:$A$101,"&lt;"&amp;Einstellungen!$B$2),""))</f>
        <v/>
      </c>
      <c r="E12" s="10">
        <f>IF(A12="","",SUMIFS(Zeiterfassung!$H$2:$H$101,Zeiterfassung!$B$2:$B$101,A12,Zeiterfassung!$A$2:$A$101,"&gt;="&amp;Einstellungen!$B$2,Zeiterfassung!$A$2:$A$101,"&lt;="&amp;Einstellungen!$B$3))</f>
        <v/>
      </c>
      <c r="F12" s="10">
        <f>IF(A12="","",SUMIFS(Zeiterfassung!$I$2:$I$101,Zeiterfassung!$B$2:$B$101,A12,Zeiterfassung!$A$2:$A$101,"&gt;="&amp;Einstellungen!$B$2,Zeiterfassung!$A$2:$A$101,"&lt;="&amp;Einstellungen!$B$3))</f>
        <v/>
      </c>
      <c r="G12" s="10">
        <f>IF(A12="","",F12-E12)</f>
        <v/>
      </c>
      <c r="H12" s="10">
        <f>IF(A12="","",D12+G12)</f>
        <v/>
      </c>
      <c r="I12" s="28">
        <f>IF(A12="","",COUNTIFS(Zeiterfassung!$B$2:$B$101,A12,Zeiterfassung!$A$2:$A$101,"&gt;="&amp;Einstellungen!$B$2,Zeiterfassung!$A$2:$A$101,"&lt;="&amp;Einstellungen!$B$3))</f>
        <v/>
      </c>
      <c r="J12" s="28">
        <f>IF(A12="","",COUNTIFS(Zeiterfassung!$B$2:$B$101,A12,Zeiterfassung!$A$2:$A$101,"&gt;="&amp;Einstellungen!$B$2,Zeiterfassung!$A$2:$A$101,"&lt;="&amp;Einstellungen!$B$3,Zeiterfassung!$K$2:$K$101,"&lt;&gt;",Zeiterfassung!$K$2:$K$101,"&lt;&gt;OK"))</f>
        <v/>
      </c>
    </row>
    <row r="13" ht="22" customHeight="1">
      <c r="A13" s="9">
        <f>IF(Einstellungen!A21="","",Einstellungen!A21)</f>
        <v/>
      </c>
      <c r="B13" s="7">
        <f>IF(A13="","",IFERROR(INDEX(Einstellungen!$B$10:$B$29,MATCH(A13,Einstellungen!$A$10:$A$29,0)),"ID prüfen"))</f>
        <v/>
      </c>
      <c r="C13" s="7">
        <f>IF(A13="","",IFERROR(INDEX(Einstellungen!$C$10:$C$29,MATCH(A13,Einstellungen!$A$10:$A$29,0)),"ID prüfen"))</f>
        <v/>
      </c>
      <c r="D13" s="8">
        <f>IF(A13="","",IFERROR(INDEX(Einstellungen!$D$10:$D$29,MATCH(A13,Einstellungen!$A$10:$A$29,0))+SUMIFS(Zeiterfassung!$J$2:$J$101,Zeiterfassung!$B$2:$B$101,A13,Zeiterfassung!$A$2:$A$101,"&lt;"&amp;Einstellungen!$B$2),""))</f>
        <v/>
      </c>
      <c r="E13" s="8">
        <f>IF(A13="","",SUMIFS(Zeiterfassung!$H$2:$H$101,Zeiterfassung!$B$2:$B$101,A13,Zeiterfassung!$A$2:$A$101,"&gt;="&amp;Einstellungen!$B$2,Zeiterfassung!$A$2:$A$101,"&lt;="&amp;Einstellungen!$B$3))</f>
        <v/>
      </c>
      <c r="F13" s="8">
        <f>IF(A13="","",SUMIFS(Zeiterfassung!$I$2:$I$101,Zeiterfassung!$B$2:$B$101,A13,Zeiterfassung!$A$2:$A$101,"&gt;="&amp;Einstellungen!$B$2,Zeiterfassung!$A$2:$A$101,"&lt;="&amp;Einstellungen!$B$3))</f>
        <v/>
      </c>
      <c r="G13" s="8">
        <f>IF(A13="","",F13-E13)</f>
        <v/>
      </c>
      <c r="H13" s="8">
        <f>IF(A13="","",D13+G13)</f>
        <v/>
      </c>
      <c r="I13" s="29">
        <f>IF(A13="","",COUNTIFS(Zeiterfassung!$B$2:$B$101,A13,Zeiterfassung!$A$2:$A$101,"&gt;="&amp;Einstellungen!$B$2,Zeiterfassung!$A$2:$A$101,"&lt;="&amp;Einstellungen!$B$3))</f>
        <v/>
      </c>
      <c r="J13" s="29">
        <f>IF(A13="","",COUNTIFS(Zeiterfassung!$B$2:$B$101,A13,Zeiterfassung!$A$2:$A$101,"&gt;="&amp;Einstellungen!$B$2,Zeiterfassung!$A$2:$A$101,"&lt;="&amp;Einstellungen!$B$3,Zeiterfassung!$K$2:$K$101,"&lt;&gt;",Zeiterfassung!$K$2:$K$101,"&lt;&gt;OK"))</f>
        <v/>
      </c>
    </row>
    <row r="14" ht="22" customHeight="1">
      <c r="A14" s="6">
        <f>IF(Einstellungen!A22="","",Einstellungen!A22)</f>
        <v/>
      </c>
      <c r="B14" s="3">
        <f>IF(A14="","",IFERROR(INDEX(Einstellungen!$B$10:$B$29,MATCH(A14,Einstellungen!$A$10:$A$29,0)),"ID prüfen"))</f>
        <v/>
      </c>
      <c r="C14" s="3">
        <f>IF(A14="","",IFERROR(INDEX(Einstellungen!$C$10:$C$29,MATCH(A14,Einstellungen!$A$10:$A$29,0)),"ID prüfen"))</f>
        <v/>
      </c>
      <c r="D14" s="10">
        <f>IF(A14="","",IFERROR(INDEX(Einstellungen!$D$10:$D$29,MATCH(A14,Einstellungen!$A$10:$A$29,0))+SUMIFS(Zeiterfassung!$J$2:$J$101,Zeiterfassung!$B$2:$B$101,A14,Zeiterfassung!$A$2:$A$101,"&lt;"&amp;Einstellungen!$B$2),""))</f>
        <v/>
      </c>
      <c r="E14" s="10">
        <f>IF(A14="","",SUMIFS(Zeiterfassung!$H$2:$H$101,Zeiterfassung!$B$2:$B$101,A14,Zeiterfassung!$A$2:$A$101,"&gt;="&amp;Einstellungen!$B$2,Zeiterfassung!$A$2:$A$101,"&lt;="&amp;Einstellungen!$B$3))</f>
        <v/>
      </c>
      <c r="F14" s="10">
        <f>IF(A14="","",SUMIFS(Zeiterfassung!$I$2:$I$101,Zeiterfassung!$B$2:$B$101,A14,Zeiterfassung!$A$2:$A$101,"&gt;="&amp;Einstellungen!$B$2,Zeiterfassung!$A$2:$A$101,"&lt;="&amp;Einstellungen!$B$3))</f>
        <v/>
      </c>
      <c r="G14" s="10">
        <f>IF(A14="","",F14-E14)</f>
        <v/>
      </c>
      <c r="H14" s="10">
        <f>IF(A14="","",D14+G14)</f>
        <v/>
      </c>
      <c r="I14" s="28">
        <f>IF(A14="","",COUNTIFS(Zeiterfassung!$B$2:$B$101,A14,Zeiterfassung!$A$2:$A$101,"&gt;="&amp;Einstellungen!$B$2,Zeiterfassung!$A$2:$A$101,"&lt;="&amp;Einstellungen!$B$3))</f>
        <v/>
      </c>
      <c r="J14" s="28">
        <f>IF(A14="","",COUNTIFS(Zeiterfassung!$B$2:$B$101,A14,Zeiterfassung!$A$2:$A$101,"&gt;="&amp;Einstellungen!$B$2,Zeiterfassung!$A$2:$A$101,"&lt;="&amp;Einstellungen!$B$3,Zeiterfassung!$K$2:$K$101,"&lt;&gt;",Zeiterfassung!$K$2:$K$101,"&lt;&gt;OK"))</f>
        <v/>
      </c>
    </row>
    <row r="15" ht="22" customHeight="1">
      <c r="A15" s="9">
        <f>IF(Einstellungen!A23="","",Einstellungen!A23)</f>
        <v/>
      </c>
      <c r="B15" s="7">
        <f>IF(A15="","",IFERROR(INDEX(Einstellungen!$B$10:$B$29,MATCH(A15,Einstellungen!$A$10:$A$29,0)),"ID prüfen"))</f>
        <v/>
      </c>
      <c r="C15" s="7">
        <f>IF(A15="","",IFERROR(INDEX(Einstellungen!$C$10:$C$29,MATCH(A15,Einstellungen!$A$10:$A$29,0)),"ID prüfen"))</f>
        <v/>
      </c>
      <c r="D15" s="8">
        <f>IF(A15="","",IFERROR(INDEX(Einstellungen!$D$10:$D$29,MATCH(A15,Einstellungen!$A$10:$A$29,0))+SUMIFS(Zeiterfassung!$J$2:$J$101,Zeiterfassung!$B$2:$B$101,A15,Zeiterfassung!$A$2:$A$101,"&lt;"&amp;Einstellungen!$B$2),""))</f>
        <v/>
      </c>
      <c r="E15" s="8">
        <f>IF(A15="","",SUMIFS(Zeiterfassung!$H$2:$H$101,Zeiterfassung!$B$2:$B$101,A15,Zeiterfassung!$A$2:$A$101,"&gt;="&amp;Einstellungen!$B$2,Zeiterfassung!$A$2:$A$101,"&lt;="&amp;Einstellungen!$B$3))</f>
        <v/>
      </c>
      <c r="F15" s="8">
        <f>IF(A15="","",SUMIFS(Zeiterfassung!$I$2:$I$101,Zeiterfassung!$B$2:$B$101,A15,Zeiterfassung!$A$2:$A$101,"&gt;="&amp;Einstellungen!$B$2,Zeiterfassung!$A$2:$A$101,"&lt;="&amp;Einstellungen!$B$3))</f>
        <v/>
      </c>
      <c r="G15" s="8">
        <f>IF(A15="","",F15-E15)</f>
        <v/>
      </c>
      <c r="H15" s="8">
        <f>IF(A15="","",D15+G15)</f>
        <v/>
      </c>
      <c r="I15" s="29">
        <f>IF(A15="","",COUNTIFS(Zeiterfassung!$B$2:$B$101,A15,Zeiterfassung!$A$2:$A$101,"&gt;="&amp;Einstellungen!$B$2,Zeiterfassung!$A$2:$A$101,"&lt;="&amp;Einstellungen!$B$3))</f>
        <v/>
      </c>
      <c r="J15" s="29">
        <f>IF(A15="","",COUNTIFS(Zeiterfassung!$B$2:$B$101,A15,Zeiterfassung!$A$2:$A$101,"&gt;="&amp;Einstellungen!$B$2,Zeiterfassung!$A$2:$A$101,"&lt;="&amp;Einstellungen!$B$3,Zeiterfassung!$K$2:$K$101,"&lt;&gt;",Zeiterfassung!$K$2:$K$101,"&lt;&gt;OK"))</f>
        <v/>
      </c>
    </row>
    <row r="16" ht="22" customHeight="1">
      <c r="A16" s="6">
        <f>IF(Einstellungen!A24="","",Einstellungen!A24)</f>
        <v/>
      </c>
      <c r="B16" s="3">
        <f>IF(A16="","",IFERROR(INDEX(Einstellungen!$B$10:$B$29,MATCH(A16,Einstellungen!$A$10:$A$29,0)),"ID prüfen"))</f>
        <v/>
      </c>
      <c r="C16" s="3">
        <f>IF(A16="","",IFERROR(INDEX(Einstellungen!$C$10:$C$29,MATCH(A16,Einstellungen!$A$10:$A$29,0)),"ID prüfen"))</f>
        <v/>
      </c>
      <c r="D16" s="10">
        <f>IF(A16="","",IFERROR(INDEX(Einstellungen!$D$10:$D$29,MATCH(A16,Einstellungen!$A$10:$A$29,0))+SUMIFS(Zeiterfassung!$J$2:$J$101,Zeiterfassung!$B$2:$B$101,A16,Zeiterfassung!$A$2:$A$101,"&lt;"&amp;Einstellungen!$B$2),""))</f>
        <v/>
      </c>
      <c r="E16" s="10">
        <f>IF(A16="","",SUMIFS(Zeiterfassung!$H$2:$H$101,Zeiterfassung!$B$2:$B$101,A16,Zeiterfassung!$A$2:$A$101,"&gt;="&amp;Einstellungen!$B$2,Zeiterfassung!$A$2:$A$101,"&lt;="&amp;Einstellungen!$B$3))</f>
        <v/>
      </c>
      <c r="F16" s="10">
        <f>IF(A16="","",SUMIFS(Zeiterfassung!$I$2:$I$101,Zeiterfassung!$B$2:$B$101,A16,Zeiterfassung!$A$2:$A$101,"&gt;="&amp;Einstellungen!$B$2,Zeiterfassung!$A$2:$A$101,"&lt;="&amp;Einstellungen!$B$3))</f>
        <v/>
      </c>
      <c r="G16" s="10">
        <f>IF(A16="","",F16-E16)</f>
        <v/>
      </c>
      <c r="H16" s="10">
        <f>IF(A16="","",D16+G16)</f>
        <v/>
      </c>
      <c r="I16" s="28">
        <f>IF(A16="","",COUNTIFS(Zeiterfassung!$B$2:$B$101,A16,Zeiterfassung!$A$2:$A$101,"&gt;="&amp;Einstellungen!$B$2,Zeiterfassung!$A$2:$A$101,"&lt;="&amp;Einstellungen!$B$3))</f>
        <v/>
      </c>
      <c r="J16" s="28">
        <f>IF(A16="","",COUNTIFS(Zeiterfassung!$B$2:$B$101,A16,Zeiterfassung!$A$2:$A$101,"&gt;="&amp;Einstellungen!$B$2,Zeiterfassung!$A$2:$A$101,"&lt;="&amp;Einstellungen!$B$3,Zeiterfassung!$K$2:$K$101,"&lt;&gt;",Zeiterfassung!$K$2:$K$101,"&lt;&gt;OK"))</f>
        <v/>
      </c>
    </row>
    <row r="17" ht="22" customHeight="1">
      <c r="A17" s="9">
        <f>IF(Einstellungen!A25="","",Einstellungen!A25)</f>
        <v/>
      </c>
      <c r="B17" s="7">
        <f>IF(A17="","",IFERROR(INDEX(Einstellungen!$B$10:$B$29,MATCH(A17,Einstellungen!$A$10:$A$29,0)),"ID prüfen"))</f>
        <v/>
      </c>
      <c r="C17" s="7">
        <f>IF(A17="","",IFERROR(INDEX(Einstellungen!$C$10:$C$29,MATCH(A17,Einstellungen!$A$10:$A$29,0)),"ID prüfen"))</f>
        <v/>
      </c>
      <c r="D17" s="8">
        <f>IF(A17="","",IFERROR(INDEX(Einstellungen!$D$10:$D$29,MATCH(A17,Einstellungen!$A$10:$A$29,0))+SUMIFS(Zeiterfassung!$J$2:$J$101,Zeiterfassung!$B$2:$B$101,A17,Zeiterfassung!$A$2:$A$101,"&lt;"&amp;Einstellungen!$B$2),""))</f>
        <v/>
      </c>
      <c r="E17" s="8">
        <f>IF(A17="","",SUMIFS(Zeiterfassung!$H$2:$H$101,Zeiterfassung!$B$2:$B$101,A17,Zeiterfassung!$A$2:$A$101,"&gt;="&amp;Einstellungen!$B$2,Zeiterfassung!$A$2:$A$101,"&lt;="&amp;Einstellungen!$B$3))</f>
        <v/>
      </c>
      <c r="F17" s="8">
        <f>IF(A17="","",SUMIFS(Zeiterfassung!$I$2:$I$101,Zeiterfassung!$B$2:$B$101,A17,Zeiterfassung!$A$2:$A$101,"&gt;="&amp;Einstellungen!$B$2,Zeiterfassung!$A$2:$A$101,"&lt;="&amp;Einstellungen!$B$3))</f>
        <v/>
      </c>
      <c r="G17" s="8">
        <f>IF(A17="","",F17-E17)</f>
        <v/>
      </c>
      <c r="H17" s="8">
        <f>IF(A17="","",D17+G17)</f>
        <v/>
      </c>
      <c r="I17" s="29">
        <f>IF(A17="","",COUNTIFS(Zeiterfassung!$B$2:$B$101,A17,Zeiterfassung!$A$2:$A$101,"&gt;="&amp;Einstellungen!$B$2,Zeiterfassung!$A$2:$A$101,"&lt;="&amp;Einstellungen!$B$3))</f>
        <v/>
      </c>
      <c r="J17" s="29">
        <f>IF(A17="","",COUNTIFS(Zeiterfassung!$B$2:$B$101,A17,Zeiterfassung!$A$2:$A$101,"&gt;="&amp;Einstellungen!$B$2,Zeiterfassung!$A$2:$A$101,"&lt;="&amp;Einstellungen!$B$3,Zeiterfassung!$K$2:$K$101,"&lt;&gt;",Zeiterfassung!$K$2:$K$101,"&lt;&gt;OK"))</f>
        <v/>
      </c>
    </row>
    <row r="18" ht="22" customHeight="1">
      <c r="A18" s="6">
        <f>IF(Einstellungen!A26="","",Einstellungen!A26)</f>
        <v/>
      </c>
      <c r="B18" s="3">
        <f>IF(A18="","",IFERROR(INDEX(Einstellungen!$B$10:$B$29,MATCH(A18,Einstellungen!$A$10:$A$29,0)),"ID prüfen"))</f>
        <v/>
      </c>
      <c r="C18" s="3">
        <f>IF(A18="","",IFERROR(INDEX(Einstellungen!$C$10:$C$29,MATCH(A18,Einstellungen!$A$10:$A$29,0)),"ID prüfen"))</f>
        <v/>
      </c>
      <c r="D18" s="10">
        <f>IF(A18="","",IFERROR(INDEX(Einstellungen!$D$10:$D$29,MATCH(A18,Einstellungen!$A$10:$A$29,0))+SUMIFS(Zeiterfassung!$J$2:$J$101,Zeiterfassung!$B$2:$B$101,A18,Zeiterfassung!$A$2:$A$101,"&lt;"&amp;Einstellungen!$B$2),""))</f>
        <v/>
      </c>
      <c r="E18" s="10">
        <f>IF(A18="","",SUMIFS(Zeiterfassung!$H$2:$H$101,Zeiterfassung!$B$2:$B$101,A18,Zeiterfassung!$A$2:$A$101,"&gt;="&amp;Einstellungen!$B$2,Zeiterfassung!$A$2:$A$101,"&lt;="&amp;Einstellungen!$B$3))</f>
        <v/>
      </c>
      <c r="F18" s="10">
        <f>IF(A18="","",SUMIFS(Zeiterfassung!$I$2:$I$101,Zeiterfassung!$B$2:$B$101,A18,Zeiterfassung!$A$2:$A$101,"&gt;="&amp;Einstellungen!$B$2,Zeiterfassung!$A$2:$A$101,"&lt;="&amp;Einstellungen!$B$3))</f>
        <v/>
      </c>
      <c r="G18" s="10">
        <f>IF(A18="","",F18-E18)</f>
        <v/>
      </c>
      <c r="H18" s="10">
        <f>IF(A18="","",D18+G18)</f>
        <v/>
      </c>
      <c r="I18" s="28">
        <f>IF(A18="","",COUNTIFS(Zeiterfassung!$B$2:$B$101,A18,Zeiterfassung!$A$2:$A$101,"&gt;="&amp;Einstellungen!$B$2,Zeiterfassung!$A$2:$A$101,"&lt;="&amp;Einstellungen!$B$3))</f>
        <v/>
      </c>
      <c r="J18" s="28">
        <f>IF(A18="","",COUNTIFS(Zeiterfassung!$B$2:$B$101,A18,Zeiterfassung!$A$2:$A$101,"&gt;="&amp;Einstellungen!$B$2,Zeiterfassung!$A$2:$A$101,"&lt;="&amp;Einstellungen!$B$3,Zeiterfassung!$K$2:$K$101,"&lt;&gt;",Zeiterfassung!$K$2:$K$101,"&lt;&gt;OK"))</f>
        <v/>
      </c>
    </row>
    <row r="19" ht="22" customHeight="1">
      <c r="A19" s="9">
        <f>IF(Einstellungen!A27="","",Einstellungen!A27)</f>
        <v/>
      </c>
      <c r="B19" s="7">
        <f>IF(A19="","",IFERROR(INDEX(Einstellungen!$B$10:$B$29,MATCH(A19,Einstellungen!$A$10:$A$29,0)),"ID prüfen"))</f>
        <v/>
      </c>
      <c r="C19" s="7">
        <f>IF(A19="","",IFERROR(INDEX(Einstellungen!$C$10:$C$29,MATCH(A19,Einstellungen!$A$10:$A$29,0)),"ID prüfen"))</f>
        <v/>
      </c>
      <c r="D19" s="8">
        <f>IF(A19="","",IFERROR(INDEX(Einstellungen!$D$10:$D$29,MATCH(A19,Einstellungen!$A$10:$A$29,0))+SUMIFS(Zeiterfassung!$J$2:$J$101,Zeiterfassung!$B$2:$B$101,A19,Zeiterfassung!$A$2:$A$101,"&lt;"&amp;Einstellungen!$B$2),""))</f>
        <v/>
      </c>
      <c r="E19" s="8">
        <f>IF(A19="","",SUMIFS(Zeiterfassung!$H$2:$H$101,Zeiterfassung!$B$2:$B$101,A19,Zeiterfassung!$A$2:$A$101,"&gt;="&amp;Einstellungen!$B$2,Zeiterfassung!$A$2:$A$101,"&lt;="&amp;Einstellungen!$B$3))</f>
        <v/>
      </c>
      <c r="F19" s="8">
        <f>IF(A19="","",SUMIFS(Zeiterfassung!$I$2:$I$101,Zeiterfassung!$B$2:$B$101,A19,Zeiterfassung!$A$2:$A$101,"&gt;="&amp;Einstellungen!$B$2,Zeiterfassung!$A$2:$A$101,"&lt;="&amp;Einstellungen!$B$3))</f>
        <v/>
      </c>
      <c r="G19" s="8">
        <f>IF(A19="","",F19-E19)</f>
        <v/>
      </c>
      <c r="H19" s="8">
        <f>IF(A19="","",D19+G19)</f>
        <v/>
      </c>
      <c r="I19" s="29">
        <f>IF(A19="","",COUNTIFS(Zeiterfassung!$B$2:$B$101,A19,Zeiterfassung!$A$2:$A$101,"&gt;="&amp;Einstellungen!$B$2,Zeiterfassung!$A$2:$A$101,"&lt;="&amp;Einstellungen!$B$3))</f>
        <v/>
      </c>
      <c r="J19" s="29">
        <f>IF(A19="","",COUNTIFS(Zeiterfassung!$B$2:$B$101,A19,Zeiterfassung!$A$2:$A$101,"&gt;="&amp;Einstellungen!$B$2,Zeiterfassung!$A$2:$A$101,"&lt;="&amp;Einstellungen!$B$3,Zeiterfassung!$K$2:$K$101,"&lt;&gt;",Zeiterfassung!$K$2:$K$101,"&lt;&gt;OK"))</f>
        <v/>
      </c>
    </row>
    <row r="20" ht="22" customHeight="1">
      <c r="A20" s="6">
        <f>IF(Einstellungen!A28="","",Einstellungen!A28)</f>
        <v/>
      </c>
      <c r="B20" s="3">
        <f>IF(A20="","",IFERROR(INDEX(Einstellungen!$B$10:$B$29,MATCH(A20,Einstellungen!$A$10:$A$29,0)),"ID prüfen"))</f>
        <v/>
      </c>
      <c r="C20" s="3">
        <f>IF(A20="","",IFERROR(INDEX(Einstellungen!$C$10:$C$29,MATCH(A20,Einstellungen!$A$10:$A$29,0)),"ID prüfen"))</f>
        <v/>
      </c>
      <c r="D20" s="10">
        <f>IF(A20="","",IFERROR(INDEX(Einstellungen!$D$10:$D$29,MATCH(A20,Einstellungen!$A$10:$A$29,0))+SUMIFS(Zeiterfassung!$J$2:$J$101,Zeiterfassung!$B$2:$B$101,A20,Zeiterfassung!$A$2:$A$101,"&lt;"&amp;Einstellungen!$B$2),""))</f>
        <v/>
      </c>
      <c r="E20" s="10">
        <f>IF(A20="","",SUMIFS(Zeiterfassung!$H$2:$H$101,Zeiterfassung!$B$2:$B$101,A20,Zeiterfassung!$A$2:$A$101,"&gt;="&amp;Einstellungen!$B$2,Zeiterfassung!$A$2:$A$101,"&lt;="&amp;Einstellungen!$B$3))</f>
        <v/>
      </c>
      <c r="F20" s="10">
        <f>IF(A20="","",SUMIFS(Zeiterfassung!$I$2:$I$101,Zeiterfassung!$B$2:$B$101,A20,Zeiterfassung!$A$2:$A$101,"&gt;="&amp;Einstellungen!$B$2,Zeiterfassung!$A$2:$A$101,"&lt;="&amp;Einstellungen!$B$3))</f>
        <v/>
      </c>
      <c r="G20" s="10">
        <f>IF(A20="","",F20-E20)</f>
        <v/>
      </c>
      <c r="H20" s="10">
        <f>IF(A20="","",D20+G20)</f>
        <v/>
      </c>
      <c r="I20" s="28">
        <f>IF(A20="","",COUNTIFS(Zeiterfassung!$B$2:$B$101,A20,Zeiterfassung!$A$2:$A$101,"&gt;="&amp;Einstellungen!$B$2,Zeiterfassung!$A$2:$A$101,"&lt;="&amp;Einstellungen!$B$3))</f>
        <v/>
      </c>
      <c r="J20" s="28">
        <f>IF(A20="","",COUNTIFS(Zeiterfassung!$B$2:$B$101,A20,Zeiterfassung!$A$2:$A$101,"&gt;="&amp;Einstellungen!$B$2,Zeiterfassung!$A$2:$A$101,"&lt;="&amp;Einstellungen!$B$3,Zeiterfassung!$K$2:$K$101,"&lt;&gt;",Zeiterfassung!$K$2:$K$101,"&lt;&gt;OK"))</f>
        <v/>
      </c>
    </row>
    <row r="21" ht="22" customHeight="1">
      <c r="A21" s="9">
        <f>IF(Einstellungen!A29="","",Einstellungen!A29)</f>
        <v/>
      </c>
      <c r="B21" s="7">
        <f>IF(A21="","",IFERROR(INDEX(Einstellungen!$B$10:$B$29,MATCH(A21,Einstellungen!$A$10:$A$29,0)),"ID prüfen"))</f>
        <v/>
      </c>
      <c r="C21" s="7">
        <f>IF(A21="","",IFERROR(INDEX(Einstellungen!$C$10:$C$29,MATCH(A21,Einstellungen!$A$10:$A$29,0)),"ID prüfen"))</f>
        <v/>
      </c>
      <c r="D21" s="8">
        <f>IF(A21="","",IFERROR(INDEX(Einstellungen!$D$10:$D$29,MATCH(A21,Einstellungen!$A$10:$A$29,0))+SUMIFS(Zeiterfassung!$J$2:$J$101,Zeiterfassung!$B$2:$B$101,A21,Zeiterfassung!$A$2:$A$101,"&lt;"&amp;Einstellungen!$B$2),""))</f>
        <v/>
      </c>
      <c r="E21" s="8">
        <f>IF(A21="","",SUMIFS(Zeiterfassung!$H$2:$H$101,Zeiterfassung!$B$2:$B$101,A21,Zeiterfassung!$A$2:$A$101,"&gt;="&amp;Einstellungen!$B$2,Zeiterfassung!$A$2:$A$101,"&lt;="&amp;Einstellungen!$B$3))</f>
        <v/>
      </c>
      <c r="F21" s="8">
        <f>IF(A21="","",SUMIFS(Zeiterfassung!$I$2:$I$101,Zeiterfassung!$B$2:$B$101,A21,Zeiterfassung!$A$2:$A$101,"&gt;="&amp;Einstellungen!$B$2,Zeiterfassung!$A$2:$A$101,"&lt;="&amp;Einstellungen!$B$3))</f>
        <v/>
      </c>
      <c r="G21" s="8">
        <f>IF(A21="","",F21-E21)</f>
        <v/>
      </c>
      <c r="H21" s="8">
        <f>IF(A21="","",D21+G21)</f>
        <v/>
      </c>
      <c r="I21" s="29">
        <f>IF(A21="","",COUNTIFS(Zeiterfassung!$B$2:$B$101,A21,Zeiterfassung!$A$2:$A$101,"&gt;="&amp;Einstellungen!$B$2,Zeiterfassung!$A$2:$A$101,"&lt;="&amp;Einstellungen!$B$3))</f>
        <v/>
      </c>
      <c r="J21" s="29">
        <f>IF(A21="","",COUNTIFS(Zeiterfassung!$B$2:$B$101,A21,Zeiterfassung!$A$2:$A$101,"&gt;="&amp;Einstellungen!$B$2,Zeiterfassung!$A$2:$A$101,"&lt;="&amp;Einstellungen!$B$3,Zeiterfassung!$K$2:$K$101,"&lt;&gt;",Zeiterfassung!$K$2:$K$101,"&lt;&gt;OK"))</f>
        <v/>
      </c>
    </row>
    <row r="22" ht="24" customHeight="1">
      <c r="A22" s="30" t="inlineStr">
        <is>
          <t>Gesamt</t>
        </is>
      </c>
      <c r="B22" s="31" t="n"/>
      <c r="C22" s="31" t="n"/>
      <c r="D22" s="31" t="n"/>
      <c r="E22" s="32">
        <f>SUM(E2:E21)</f>
        <v/>
      </c>
      <c r="F22" s="32">
        <f>SUM(F2:F21)</f>
        <v/>
      </c>
      <c r="G22" s="32">
        <f>SUM(G2:G21)</f>
        <v/>
      </c>
      <c r="H22" s="32">
        <f>SUM(H2:H21)</f>
        <v/>
      </c>
      <c r="I22" s="33">
        <f>SUM(I2:I21)</f>
        <v/>
      </c>
      <c r="J22" s="33">
        <f>SUM(J2:J21)</f>
        <v/>
      </c>
    </row>
  </sheetData>
  <autoFilter ref="A1:J21"/>
  <conditionalFormatting sqref="J2:J21">
    <cfRule type="expression" priority="1" dxfId="1">
      <formula>AND(ISNUMBER($J2),$J2&gt;0)</formula>
    </cfRule>
  </conditionalFormatting>
  <conditionalFormatting sqref="H2:H21">
    <cfRule type="expression" priority="2" dxfId="2">
      <formula>AND(ISNUMBER($H2),ABS($H2)&gt;=Einstellungen!$B$6)</formula>
    </cfRule>
  </conditionalFormatting>
  <conditionalFormatting sqref="G2:G21">
    <cfRule type="expression" priority="3" dxfId="2">
      <formula>AND(ISNUMBER($G2),$G2&lt;-Einstellungen!$B$6)</formula>
    </cfRule>
    <cfRule type="expression" priority="4" dxfId="0">
      <formula>AND(ISNUMBER($G2),$G2&gt;Einstellungen!$B$6)</formula>
    </cfRule>
  </conditionalFormatting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interne Vorlage</dc:creator>
  <dc:title xmlns:dc="http://purl.org/dc/elements/1.1/">Stundenkonto für einen fiktiven Gastronomiebetrieb</dc:title>
  <dc:subject xmlns:dc="http://purl.org/dc/elements/1.1/">Interne Gegenüberstellung von Soll- und Iststunden</dc:subject>
  <dcterms:created xmlns:dcterms="http://purl.org/dc/terms/" xmlns:xsi="http://www.w3.org/2001/XMLSchema-instance" xsi:type="dcterms:W3CDTF">2026-09-08T21:52:24Z</dcterms:created>
  <dcterms:modified xmlns:dcterms="http://purl.org/dc/terms/" xmlns:xsi="http://www.w3.org/2001/XMLSchema-instance" xsi:type="dcterms:W3CDTF">2026-09-08T21:52:24Z</dcterms:modified>
</cp:coreProperties>
</file>