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Stornofälle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'Stornofälle'!$A$4:$T$104</definedName>
    <definedName name="_xlnm._FilterDatabase" localSheetId="2" hidden="1">'Parameter'!$A$10:$C$14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[$€-407]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6872"/>
      <sz val="10"/>
    </font>
    <font>
      <name val="Calibri"/>
      <color rgb="0026313D"/>
      <sz val="10"/>
    </font>
    <font>
      <name val="Calibri"/>
      <b val="1"/>
      <color rgb="0026313D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A84F2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0" fillId="5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166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top" wrapText="1"/>
    </xf>
    <xf numFmtId="166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3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84F2A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Ansatz nach Stufe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'Übersicht'!B14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prstDash val="solid"/>
            </a:ln>
          </spPr>
          <cat>
            <numRef>
              <f>'Übersicht'!$A$15:$A$18</f>
            </numRef>
          </cat>
          <val>
            <numRef>
              <f>'Übersicht'!$B$15:$B$18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Stufe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" customWidth="1" min="3" max="3"/>
    <col width="32" customWidth="1" min="4" max="4"/>
    <col width="19" customWidth="1" min="5" max="5"/>
    <col width="4" customWidth="1" min="6" max="6"/>
    <col width="16" customWidth="1" min="7" max="7"/>
    <col width="16" customWidth="1" min="8" max="8"/>
  </cols>
  <sheetData>
    <row r="1" ht="25" customHeight="1">
      <c r="A1" s="1" t="inlineStr">
        <is>
          <t>Stornokosten Catering – Übersicht</t>
        </is>
      </c>
      <c r="B1" s="31" t="n"/>
      <c r="C1" s="31" t="n"/>
      <c r="D1" s="31" t="n"/>
      <c r="E1" s="31" t="n"/>
      <c r="F1" s="31" t="n"/>
      <c r="G1" s="31" t="n"/>
      <c r="H1" s="32" t="n"/>
    </row>
    <row r="2" ht="20" customHeight="1">
      <c r="A2" s="2" t="inlineStr">
        <is>
          <t>Auswertung nach Stornodatum und den veränderbaren Zeitraumgrenzen im Blatt Parameter.</t>
        </is>
      </c>
    </row>
    <row r="3"/>
    <row r="4">
      <c r="A4" s="3" t="inlineStr">
        <is>
          <t>Auswertungsbeginn</t>
        </is>
      </c>
      <c r="B4" s="33">
        <f>'Parameter'!B3</f>
        <v/>
      </c>
      <c r="D4" s="3" t="inlineStr">
        <is>
          <t>Auswertungsende</t>
        </is>
      </c>
      <c r="E4" s="33">
        <f>'Parameter'!B4</f>
        <v/>
      </c>
    </row>
    <row r="5"/>
    <row r="6" ht="32" customHeight="1">
      <c r="A6" s="5" t="inlineStr">
        <is>
          <t>Fälle im Zeitraum</t>
        </is>
      </c>
      <c r="B6" s="6">
        <f>COUNTIFS('Stornofälle'!$A$5:$A$104,"&lt;&gt;",'Stornofälle'!$D$5:$D$104,"&gt;="&amp;'Parameter'!$B$3,'Stornofälle'!$D$5:$D$104,"&lt;="&amp;'Parameter'!$B$4)</f>
        <v/>
      </c>
      <c r="D6" s="5" t="inlineStr">
        <is>
          <t>Fälle mit Warnung</t>
        </is>
      </c>
      <c r="E6" s="6">
        <f>COUNTIFS('Stornofälle'!$T$5:$T$104,"&lt;&gt;",'Stornofälle'!$D$5:$D$104,"&gt;="&amp;'Parameter'!$B$3,'Stornofälle'!$D$5:$D$104,"&lt;="&amp;'Parameter'!$B$4)</f>
        <v/>
      </c>
    </row>
    <row r="7" ht="32" customHeight="1">
      <c r="A7" s="5" t="inlineStr">
        <is>
          <t>Auftragswert gesamt</t>
        </is>
      </c>
      <c r="B7" s="34">
        <f>IF($B$6=0,"",SUMIFS('Stornofälle'!$H$5:$H$104,'Stornofälle'!$D$5:$D$104,"&gt;="&amp;'Parameter'!$B$3,'Stornofälle'!$D$5:$D$104,"&lt;="&amp;'Parameter'!$B$4))</f>
        <v/>
      </c>
      <c r="D7" s="5" t="inlineStr">
        <is>
          <t>Offene Fälle</t>
        </is>
      </c>
      <c r="E7" s="6">
        <f>COUNTIFS('Stornofälle'!$G$5:$G$104,"Offen",'Stornofälle'!$D$5:$D$104,"&gt;="&amp;'Parameter'!$B$3,'Stornofälle'!$D$5:$D$104,"&lt;="&amp;'Parameter'!$B$4)</f>
        <v/>
      </c>
    </row>
    <row r="8" ht="32" customHeight="1">
      <c r="A8" s="5" t="inlineStr">
        <is>
          <t>Direkte Kosten netto</t>
        </is>
      </c>
      <c r="B8" s="34">
        <f>IF($B$6=0,"",SUMIFS('Stornofälle'!$M$5:$M$104,'Stornofälle'!$D$5:$D$104,"&gt;="&amp;'Parameter'!$B$3,'Stornofälle'!$D$5:$D$104,"&lt;="&amp;'Parameter'!$B$4))</f>
        <v/>
      </c>
      <c r="D8" s="5" t="inlineStr">
        <is>
          <t>Direkte Kostenquote</t>
        </is>
      </c>
      <c r="E8" s="8">
        <f>IF(OR($B$7="",$B$7=0,$B$8=""),"",IFERROR($B$8/$B$7,""))</f>
        <v/>
      </c>
    </row>
    <row r="9" ht="32" customHeight="1">
      <c r="A9" s="5" t="inlineStr">
        <is>
          <t>Ansatz intern</t>
        </is>
      </c>
      <c r="B9" s="34">
        <f>IF($B$6=0,"",SUMIFS('Stornofälle'!$P$5:$P$104,'Stornofälle'!$D$5:$D$104,"&gt;="&amp;'Parameter'!$B$3,'Stornofälle'!$D$5:$D$104,"&lt;="&amp;'Parameter'!$B$4))</f>
        <v/>
      </c>
      <c r="D9" s="5" t="inlineStr">
        <is>
          <t>Direkte Kosten über Richtwert</t>
        </is>
      </c>
      <c r="E9" s="6">
        <f>COUNTIFS('Stornofälle'!$Q$5:$Q$104,"&gt;0",'Stornofälle'!$D$5:$D$104,"&gt;="&amp;'Parameter'!$B$3,'Stornofälle'!$D$5:$D$104,"&lt;="&amp;'Parameter'!$B$4)</f>
        <v/>
      </c>
    </row>
    <row r="10" ht="32" customHeight="1">
      <c r="A10" s="5" t="inlineStr">
        <is>
          <t>Nicht im Ansatz berücksichtigte Kosten</t>
        </is>
      </c>
      <c r="B10" s="34">
        <f>IF($B$6=0,"",MAX(0,$B$8-$B$9))</f>
        <v/>
      </c>
      <c r="D10" s="5" t="inlineStr">
        <is>
          <t>Fälle mit fehlenden Angaben</t>
        </is>
      </c>
      <c r="E10" s="6">
        <f>COUNTIFS('Stornofälle'!$T$5:$T$104,"*Angaben fehlen*",'Stornofälle'!$D$5:$D$104,"&gt;="&amp;'Parameter'!$B$3,'Stornofälle'!$D$5:$D$104,"&lt;="&amp;'Parameter'!$B$4)</f>
        <v/>
      </c>
    </row>
    <row r="11"/>
    <row r="12"/>
    <row r="13">
      <c r="A13" s="3" t="inlineStr">
        <is>
          <t>Interner Ansatz nach Stufe</t>
        </is>
      </c>
      <c r="B13" s="9" t="n"/>
    </row>
    <row r="14">
      <c r="A14" s="10" t="inlineStr">
        <is>
          <t>Stufe</t>
        </is>
      </c>
      <c r="B14" s="10" t="inlineStr">
        <is>
          <t>Ansatz intern (€)</t>
        </is>
      </c>
    </row>
    <row r="15">
      <c r="A15" s="11">
        <f>'Parameter'!A11</f>
        <v/>
      </c>
      <c r="B15" s="35">
        <f>IF(A15="","",SUMIFS('Stornofälle'!$P$5:$P$104,'Stornofälle'!$E$5:$E$104,A15,'Stornofälle'!$D$5:$D$104,"&gt;="&amp;'Parameter'!$B$3,'Stornofälle'!$D$5:$D$104,"&lt;="&amp;'Parameter'!$B$4))</f>
        <v/>
      </c>
    </row>
    <row r="16">
      <c r="A16" s="13">
        <f>'Parameter'!A12</f>
        <v/>
      </c>
      <c r="B16" s="36">
        <f>IF(A16="","",SUMIFS('Stornofälle'!$P$5:$P$104,'Stornofälle'!$E$5:$E$104,A16,'Stornofälle'!$D$5:$D$104,"&gt;="&amp;'Parameter'!$B$3,'Stornofälle'!$D$5:$D$104,"&lt;="&amp;'Parameter'!$B$4))</f>
        <v/>
      </c>
    </row>
    <row r="17">
      <c r="A17" s="11">
        <f>'Parameter'!A13</f>
        <v/>
      </c>
      <c r="B17" s="35">
        <f>IF(A17="","",SUMIFS('Stornofälle'!$P$5:$P$104,'Stornofälle'!$E$5:$E$104,A17,'Stornofälle'!$D$5:$D$104,"&gt;="&amp;'Parameter'!$B$3,'Stornofälle'!$D$5:$D$104,"&lt;="&amp;'Parameter'!$B$4))</f>
        <v/>
      </c>
    </row>
    <row r="18">
      <c r="A18" s="13">
        <f>'Parameter'!A14</f>
        <v/>
      </c>
      <c r="B18" s="36">
        <f>IF(A18="","",SUMIFS('Stornofälle'!$P$5:$P$104,'Stornofälle'!$E$5:$E$104,A18,'Stornofälle'!$D$5:$D$104,"&gt;="&amp;'Parameter'!$B$3,'Stornofälle'!$D$5:$D$104,"&lt;="&amp;'Parameter'!$B$4))</f>
        <v/>
      </c>
    </row>
  </sheetData>
  <mergeCells count="1">
    <mergeCell ref="A1:H1"/>
  </mergeCells>
  <conditionalFormatting sqref="B10">
    <cfRule type="expression" priority="1" dxfId="0">
      <formula>AND(ISNUMBER(B10),B10&gt;0)</formula>
    </cfRule>
  </conditionalFormatting>
  <conditionalFormatting sqref="E6">
    <cfRule type="expression" priority="2" dxfId="0">
      <formula>AND(ISNUMBER(E6),E6&gt;0)</formula>
    </cfRule>
  </conditionalFormatting>
  <conditionalFormatting sqref="E7">
    <cfRule type="expression" priority="3" dxfId="0">
      <formula>AND(ISNUMBER(E7),E7&gt;0)</formula>
    </cfRule>
  </conditionalFormatting>
  <conditionalFormatting sqref="E9">
    <cfRule type="expression" priority="4" dxfId="0">
      <formula>AND(ISNUMBER(E9),E9&gt;0)</formula>
    </cfRule>
  </conditionalFormatting>
  <conditionalFormatting sqref="E10">
    <cfRule type="expression" priority="5" dxfId="0">
      <formula>AND(ISNUMBER(E10),E10&gt;0)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8" customWidth="1" min="3" max="3"/>
    <col width="16" customWidth="1" min="4" max="4"/>
    <col width="16" customWidth="1" min="5" max="5"/>
    <col width="24" customWidth="1" min="6" max="6"/>
    <col width="16" customWidth="1" min="7" max="7"/>
    <col width="18" customWidth="1" min="8" max="8"/>
    <col width="18" customWidth="1" min="9" max="9"/>
    <col width="19" customWidth="1" min="10" max="10"/>
    <col width="18" customWidth="1" min="11" max="11"/>
    <col width="18" customWidth="1" min="12" max="12"/>
    <col width="21" customWidth="1" min="13" max="13"/>
    <col width="14" customWidth="1" min="14" max="14"/>
    <col width="20" customWidth="1" min="15" max="15"/>
    <col width="18" customWidth="1" min="16" max="16"/>
    <col width="24" customWidth="1" min="17" max="17"/>
    <col width="15" customWidth="1" min="18" max="18"/>
    <col width="15" customWidth="1" min="19" max="19"/>
    <col width="34" customWidth="1" min="20" max="20"/>
  </cols>
  <sheetData>
    <row r="1" ht="25" customHeight="1">
      <c r="A1" s="1" t="inlineStr">
        <is>
          <t>Stornofälle Catering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1" t="n"/>
      <c r="R1" s="31" t="n"/>
      <c r="S1" s="31" t="n"/>
      <c r="T1" s="32" t="n"/>
    </row>
    <row r="2" ht="20" customHeight="1">
      <c r="A2" s="2" t="inlineStr">
        <is>
          <t>Gelb = Eingabe. Die Spalten M bis T werden für alle 100 vorbereiteten Zeilen berechnet.</t>
        </is>
      </c>
    </row>
    <row r="3"/>
    <row r="4" ht="45" customHeight="1">
      <c r="A4" s="10" t="inlineStr">
        <is>
          <t>Fall-ID</t>
        </is>
      </c>
      <c r="B4" s="10" t="inlineStr">
        <is>
          <t>Fiktiver Auftrag</t>
        </is>
      </c>
      <c r="C4" s="10" t="inlineStr">
        <is>
          <t>Veranstaltungsdatum</t>
        </is>
      </c>
      <c r="D4" s="10" t="inlineStr">
        <is>
          <t>Stornodatum</t>
        </is>
      </c>
      <c r="E4" s="10" t="inlineStr">
        <is>
          <t>Stufe</t>
        </is>
      </c>
      <c r="F4" s="10" t="inlineStr">
        <is>
          <t>Zuständigkeit</t>
        </is>
      </c>
      <c r="G4" s="10" t="inlineStr">
        <is>
          <t>Status</t>
        </is>
      </c>
      <c r="H4" s="10" t="inlineStr">
        <is>
          <t>Auftragswert (€)</t>
        </is>
      </c>
      <c r="I4" s="10" t="inlineStr">
        <is>
          <t>Warenkosten (€)</t>
        </is>
      </c>
      <c r="J4" s="10" t="inlineStr">
        <is>
          <t>Personalkosten (€)</t>
        </is>
      </c>
      <c r="K4" s="10" t="inlineStr">
        <is>
          <t>Fremdkosten (€)</t>
        </is>
      </c>
      <c r="L4" s="10" t="inlineStr">
        <is>
          <t>Erstattungen (€)</t>
        </is>
      </c>
      <c r="M4" s="10" t="inlineStr">
        <is>
          <t>Direkte Kosten netto (€)</t>
        </is>
      </c>
      <c r="N4" s="10" t="inlineStr">
        <is>
          <t>Stufensatz</t>
        </is>
      </c>
      <c r="O4" s="10" t="inlineStr">
        <is>
          <t>Interner Richtwert (€)</t>
        </is>
      </c>
      <c r="P4" s="10" t="inlineStr">
        <is>
          <t>Ansatz intern (€)</t>
        </is>
      </c>
      <c r="Q4" s="10" t="inlineStr">
        <is>
          <t>Abweichung zum Richtwert (€)</t>
        </is>
      </c>
      <c r="R4" s="10" t="inlineStr">
        <is>
          <t>Kostenquote</t>
        </is>
      </c>
      <c r="S4" s="10" t="inlineStr">
        <is>
          <t>Vorlauf (Tage)</t>
        </is>
      </c>
      <c r="T4" s="10" t="inlineStr">
        <is>
          <t>Warnung</t>
        </is>
      </c>
    </row>
    <row r="5" ht="30" customHeight="1">
      <c r="A5" s="15" t="inlineStr">
        <is>
          <t>FIK-2026-001</t>
        </is>
      </c>
      <c r="B5" s="15" t="inlineStr">
        <is>
          <t>Fiktives Sommerforum A</t>
        </is>
      </c>
      <c r="C5" s="37" t="n">
        <v>46196</v>
      </c>
      <c r="D5" s="37" t="n">
        <v>46046</v>
      </c>
      <c r="E5" s="15" t="inlineStr">
        <is>
          <t>Früh</t>
        </is>
      </c>
      <c r="F5" s="15" t="inlineStr">
        <is>
          <t>Fiktiv-Team Nord</t>
        </is>
      </c>
      <c r="G5" s="15" t="inlineStr">
        <is>
          <t>Abgeschlossen</t>
        </is>
      </c>
      <c r="H5" s="38" t="n">
        <v>12000</v>
      </c>
      <c r="I5" s="38" t="n">
        <v>900</v>
      </c>
      <c r="J5" s="38" t="n">
        <v>500</v>
      </c>
      <c r="K5" s="38" t="n">
        <v>0</v>
      </c>
      <c r="L5" s="38" t="n">
        <v>100</v>
      </c>
      <c r="M5" s="35">
        <f>IF(COUNTA(H5:L5)=0,"",MAX(0,SUM(H5:K5)-IF(L5="",0,L5)))</f>
        <v/>
      </c>
      <c r="N5" s="18">
        <f>IF(E5="","",IFERROR(VLOOKUP(E5,'Parameter'!$A$11:$B$14,2,FALSE),""))</f>
        <v/>
      </c>
      <c r="O5" s="35">
        <f>IF(OR(H5="",N5=""),"",H5*N5)</f>
        <v/>
      </c>
      <c r="P5" s="35">
        <f>IF(OR(M5="",O5=""),"",MIN(M5,O5))</f>
        <v/>
      </c>
      <c r="Q5" s="35">
        <f>IF(OR(M5="",O5=""),"",M5-O5)</f>
        <v/>
      </c>
      <c r="R5" s="18">
        <f>IF(OR(M5="",H5=""),"",IFERROR(M5/H5,""))</f>
        <v/>
      </c>
      <c r="S5" s="19">
        <f>IF(OR(C5="",D5=""),"",C5-D5)</f>
        <v/>
      </c>
      <c r="T5" s="20">
        <f>IF(A5="","",IF(COUNTBLANK(B5:L5)&gt;0,"Angaben fehlen",IF(N5="","Stufe ohne Satz",IF(D5&gt;C5,"Storno nach Termin",IF(M5&gt;O5,"Direkte Kosten über Richtwert",IF(R5&gt;'Parameter'!$B$5,"Kostenquote über Schwelle",""))))))</f>
        <v/>
      </c>
    </row>
    <row r="6" ht="30" customHeight="1">
      <c r="A6" s="15" t="inlineStr">
        <is>
          <t>FIK-2026-002</t>
        </is>
      </c>
      <c r="B6" s="15" t="inlineStr">
        <is>
          <t>Fiktive Werkstattfeier B</t>
        </is>
      </c>
      <c r="C6" s="37" t="n">
        <v>46158</v>
      </c>
      <c r="D6" s="37" t="n">
        <v>46068</v>
      </c>
      <c r="E6" s="15" t="inlineStr">
        <is>
          <t>Mittel</t>
        </is>
      </c>
      <c r="F6" s="15" t="inlineStr">
        <is>
          <t>Fiktiv-Team Süd</t>
        </is>
      </c>
      <c r="G6" s="15" t="inlineStr">
        <is>
          <t>Geprüft</t>
        </is>
      </c>
      <c r="H6" s="38" t="n">
        <v>18000</v>
      </c>
      <c r="I6" s="38" t="n">
        <v>2300</v>
      </c>
      <c r="J6" s="38" t="n">
        <v>1700</v>
      </c>
      <c r="K6" s="38" t="n">
        <v>400</v>
      </c>
      <c r="L6" s="38" t="n">
        <v>200</v>
      </c>
      <c r="M6" s="36">
        <f>IF(COUNTA(H6:L6)=0,"",MAX(0,SUM(H6:K6)-IF(L6="",0,L6)))</f>
        <v/>
      </c>
      <c r="N6" s="21">
        <f>IF(E6="","",IFERROR(VLOOKUP(E6,'Parameter'!$A$11:$B$14,2,FALSE),""))</f>
        <v/>
      </c>
      <c r="O6" s="36">
        <f>IF(OR(H6="",N6=""),"",H6*N6)</f>
        <v/>
      </c>
      <c r="P6" s="36">
        <f>IF(OR(M6="",O6=""),"",MIN(M6,O6))</f>
        <v/>
      </c>
      <c r="Q6" s="36">
        <f>IF(OR(M6="",O6=""),"",M6-O6)</f>
        <v/>
      </c>
      <c r="R6" s="21">
        <f>IF(OR(M6="",H6=""),"",IFERROR(M6/H6,""))</f>
        <v/>
      </c>
      <c r="S6" s="22">
        <f>IF(OR(C6="",D6=""),"",C6-D6)</f>
        <v/>
      </c>
      <c r="T6" s="23">
        <f>IF(A6="","",IF(COUNTBLANK(B6:L6)&gt;0,"Angaben fehlen",IF(N6="","Stufe ohne Satz",IF(D6&gt;C6,"Storno nach Termin",IF(M6&gt;O6,"Direkte Kosten über Richtwert",IF(R6&gt;'Parameter'!$B$5,"Kostenquote über Schwelle",""))))))</f>
        <v/>
      </c>
    </row>
    <row r="7" ht="30" customHeight="1">
      <c r="A7" s="15" t="inlineStr">
        <is>
          <t>FIK-2026-003</t>
        </is>
      </c>
      <c r="B7" s="15" t="inlineStr">
        <is>
          <t>Fiktiver Empfang C</t>
        </is>
      </c>
      <c r="C7" s="37" t="n">
        <v>46126</v>
      </c>
      <c r="D7" s="37" t="n">
        <v>46091</v>
      </c>
      <c r="E7" s="15" t="inlineStr">
        <is>
          <t>Kurzfristig</t>
        </is>
      </c>
      <c r="F7" s="15" t="inlineStr">
        <is>
          <t>Fiktiv-Team Mitte</t>
        </is>
      </c>
      <c r="G7" s="15" t="inlineStr">
        <is>
          <t>Offen</t>
        </is>
      </c>
      <c r="H7" s="38" t="n">
        <v>8500</v>
      </c>
      <c r="I7" s="38" t="n">
        <v>2600</v>
      </c>
      <c r="J7" s="38" t="n">
        <v>1900</v>
      </c>
      <c r="K7" s="38" t="n">
        <v>1200</v>
      </c>
      <c r="L7" s="38" t="n">
        <v>0</v>
      </c>
      <c r="M7" s="35">
        <f>IF(COUNTA(H7:L7)=0,"",MAX(0,SUM(H7:K7)-IF(L7="",0,L7)))</f>
        <v/>
      </c>
      <c r="N7" s="18">
        <f>IF(E7="","",IFERROR(VLOOKUP(E7,'Parameter'!$A$11:$B$14,2,FALSE),""))</f>
        <v/>
      </c>
      <c r="O7" s="35">
        <f>IF(OR(H7="",N7=""),"",H7*N7)</f>
        <v/>
      </c>
      <c r="P7" s="35">
        <f>IF(OR(M7="",O7=""),"",MIN(M7,O7))</f>
        <v/>
      </c>
      <c r="Q7" s="35">
        <f>IF(OR(M7="",O7=""),"",M7-O7)</f>
        <v/>
      </c>
      <c r="R7" s="18">
        <f>IF(OR(M7="",H7=""),"",IFERROR(M7/H7,""))</f>
        <v/>
      </c>
      <c r="S7" s="19">
        <f>IF(OR(C7="",D7=""),"",C7-D7)</f>
        <v/>
      </c>
      <c r="T7" s="20">
        <f>IF(A7="","",IF(COUNTBLANK(B7:L7)&gt;0,"Angaben fehlen",IF(N7="","Stufe ohne Satz",IF(D7&gt;C7,"Storno nach Termin",IF(M7&gt;O7,"Direkte Kosten über Richtwert",IF(R7&gt;'Parameter'!$B$5,"Kostenquote über Schwelle",""))))))</f>
        <v/>
      </c>
    </row>
    <row r="8" ht="30" customHeight="1">
      <c r="A8" s="15" t="inlineStr">
        <is>
          <t>FIK-2026-004</t>
        </is>
      </c>
      <c r="B8" s="15" t="inlineStr">
        <is>
          <t>Fiktive Abendgala D</t>
        </is>
      </c>
      <c r="C8" s="37" t="n">
        <v>46114</v>
      </c>
      <c r="D8" s="37" t="n">
        <v>46114</v>
      </c>
      <c r="E8" s="15" t="inlineStr">
        <is>
          <t>Termin</t>
        </is>
      </c>
      <c r="F8" s="15" t="inlineStr">
        <is>
          <t>Fiktiv-Team Veranstaltung</t>
        </is>
      </c>
      <c r="G8" s="15" t="inlineStr">
        <is>
          <t>Geprüft</t>
        </is>
      </c>
      <c r="H8" s="38" t="n">
        <v>24000</v>
      </c>
      <c r="I8" s="38" t="n">
        <v>5000</v>
      </c>
      <c r="J8" s="38" t="n">
        <v>6000</v>
      </c>
      <c r="K8" s="38" t="n">
        <v>4500</v>
      </c>
      <c r="L8" s="38" t="n">
        <v>1000</v>
      </c>
      <c r="M8" s="36">
        <f>IF(COUNTA(H8:L8)=0,"",MAX(0,SUM(H8:K8)-IF(L8="",0,L8)))</f>
        <v/>
      </c>
      <c r="N8" s="21">
        <f>IF(E8="","",IFERROR(VLOOKUP(E8,'Parameter'!$A$11:$B$14,2,FALSE),""))</f>
        <v/>
      </c>
      <c r="O8" s="36">
        <f>IF(OR(H8="",N8=""),"",H8*N8)</f>
        <v/>
      </c>
      <c r="P8" s="36">
        <f>IF(OR(M8="",O8=""),"",MIN(M8,O8))</f>
        <v/>
      </c>
      <c r="Q8" s="36">
        <f>IF(OR(M8="",O8=""),"",M8-O8)</f>
        <v/>
      </c>
      <c r="R8" s="21">
        <f>IF(OR(M8="",H8=""),"",IFERROR(M8/H8,""))</f>
        <v/>
      </c>
      <c r="S8" s="22">
        <f>IF(OR(C8="",D8=""),"",C8-D8)</f>
        <v/>
      </c>
      <c r="T8" s="23">
        <f>IF(A8="","",IF(COUNTBLANK(B8:L8)&gt;0,"Angaben fehlen",IF(N8="","Stufe ohne Satz",IF(D8&gt;C8,"Storno nach Termin",IF(M8&gt;O8,"Direkte Kosten über Richtwert",IF(R8&gt;'Parameter'!$B$5,"Kostenquote über Schwelle",""))))))</f>
        <v/>
      </c>
    </row>
    <row r="9" ht="30" customHeight="1">
      <c r="A9" s="15" t="inlineStr">
        <is>
          <t>FIK-2026-005</t>
        </is>
      </c>
      <c r="B9" s="15" t="inlineStr">
        <is>
          <t>Fiktives Nachbarschaftsfest E</t>
        </is>
      </c>
      <c r="C9" s="37" t="n">
        <v>46317</v>
      </c>
      <c r="D9" s="37" t="n">
        <v>46137</v>
      </c>
      <c r="E9" s="15" t="inlineStr">
        <is>
          <t>Früh</t>
        </is>
      </c>
      <c r="F9" s="15" t="inlineStr">
        <is>
          <t>Fiktiv-Team Nord</t>
        </is>
      </c>
      <c r="G9" s="15" t="inlineStr">
        <is>
          <t>Abgeschlossen</t>
        </is>
      </c>
      <c r="H9" s="38" t="n">
        <v>6000</v>
      </c>
      <c r="I9" s="38" t="n">
        <v>500</v>
      </c>
      <c r="J9" s="38" t="n">
        <v>250</v>
      </c>
      <c r="K9" s="38" t="n">
        <v>0</v>
      </c>
      <c r="L9" s="38" t="n">
        <v>100</v>
      </c>
      <c r="M9" s="35">
        <f>IF(COUNTA(H9:L9)=0,"",MAX(0,SUM(H9:K9)-IF(L9="",0,L9)))</f>
        <v/>
      </c>
      <c r="N9" s="18">
        <f>IF(E9="","",IFERROR(VLOOKUP(E9,'Parameter'!$A$11:$B$14,2,FALSE),""))</f>
        <v/>
      </c>
      <c r="O9" s="35">
        <f>IF(OR(H9="",N9=""),"",H9*N9)</f>
        <v/>
      </c>
      <c r="P9" s="35">
        <f>IF(OR(M9="",O9=""),"",MIN(M9,O9))</f>
        <v/>
      </c>
      <c r="Q9" s="35">
        <f>IF(OR(M9="",O9=""),"",M9-O9)</f>
        <v/>
      </c>
      <c r="R9" s="18">
        <f>IF(OR(M9="",H9=""),"",IFERROR(M9/H9,""))</f>
        <v/>
      </c>
      <c r="S9" s="19">
        <f>IF(OR(C9="",D9=""),"",C9-D9)</f>
        <v/>
      </c>
      <c r="T9" s="20">
        <f>IF(A9="","",IF(COUNTBLANK(B9:L9)&gt;0,"Angaben fehlen",IF(N9="","Stufe ohne Satz",IF(D9&gt;C9,"Storno nach Termin",IF(M9&gt;O9,"Direkte Kosten über Richtwert",IF(R9&gt;'Parameter'!$B$5,"Kostenquote über Schwelle",""))))))</f>
        <v/>
      </c>
    </row>
    <row r="10" ht="30" customHeight="1">
      <c r="A10" s="15" t="inlineStr">
        <is>
          <t>FIK-2026-006</t>
        </is>
      </c>
      <c r="B10" s="15" t="inlineStr">
        <is>
          <t>Fiktive Tagung F</t>
        </is>
      </c>
      <c r="C10" s="37" t="n">
        <v>46224</v>
      </c>
      <c r="D10" s="37" t="n">
        <v>46159</v>
      </c>
      <c r="E10" s="15" t="inlineStr">
        <is>
          <t>Mittel</t>
        </is>
      </c>
      <c r="F10" s="15" t="inlineStr">
        <is>
          <t>Fiktiv-Team Süd</t>
        </is>
      </c>
      <c r="G10" s="15" t="inlineStr">
        <is>
          <t>Offen</t>
        </is>
      </c>
      <c r="H10" s="38" t="n">
        <v>32000</v>
      </c>
      <c r="I10" s="38" t="n">
        <v>5200</v>
      </c>
      <c r="J10" s="38" t="n">
        <v>3100</v>
      </c>
      <c r="K10" s="38" t="n">
        <v>2000</v>
      </c>
      <c r="L10" s="38" t="n">
        <v>600</v>
      </c>
      <c r="M10" s="36">
        <f>IF(COUNTA(H10:L10)=0,"",MAX(0,SUM(H10:K10)-IF(L10="",0,L10)))</f>
        <v/>
      </c>
      <c r="N10" s="21">
        <f>IF(E10="","",IFERROR(VLOOKUP(E10,'Parameter'!$A$11:$B$14,2,FALSE),""))</f>
        <v/>
      </c>
      <c r="O10" s="36">
        <f>IF(OR(H10="",N10=""),"",H10*N10)</f>
        <v/>
      </c>
      <c r="P10" s="36">
        <f>IF(OR(M10="",O10=""),"",MIN(M10,O10))</f>
        <v/>
      </c>
      <c r="Q10" s="36">
        <f>IF(OR(M10="",O10=""),"",M10-O10)</f>
        <v/>
      </c>
      <c r="R10" s="21">
        <f>IF(OR(M10="",H10=""),"",IFERROR(M10/H10,""))</f>
        <v/>
      </c>
      <c r="S10" s="22">
        <f>IF(OR(C10="",D10=""),"",C10-D10)</f>
        <v/>
      </c>
      <c r="T10" s="23">
        <f>IF(A10="","",IF(COUNTBLANK(B10:L10)&gt;0,"Angaben fehlen",IF(N10="","Stufe ohne Satz",IF(D10&gt;C10,"Storno nach Termin",IF(M10&gt;O10,"Direkte Kosten über Richtwert",IF(R10&gt;'Parameter'!$B$5,"Kostenquote über Schwelle",""))))))</f>
        <v/>
      </c>
    </row>
    <row r="11" ht="30" customHeight="1">
      <c r="A11" s="15" t="inlineStr">
        <is>
          <t>FIK-2026-007</t>
        </is>
      </c>
      <c r="B11" s="15" t="inlineStr">
        <is>
          <t>Fiktives Kulturtreffen G</t>
        </is>
      </c>
      <c r="C11" s="37" t="n">
        <v>46196</v>
      </c>
      <c r="D11" s="37" t="n">
        <v>46182</v>
      </c>
      <c r="E11" s="15" t="inlineStr">
        <is>
          <t>Kurzfristig</t>
        </is>
      </c>
      <c r="F11" s="15" t="inlineStr">
        <is>
          <t>Fiktiv-Team Mitte</t>
        </is>
      </c>
      <c r="G11" s="15" t="inlineStr">
        <is>
          <t>Geprüft</t>
        </is>
      </c>
      <c r="H11" s="38" t="n">
        <v>15000</v>
      </c>
      <c r="I11" s="38" t="n">
        <v>3500</v>
      </c>
      <c r="J11" s="38" t="n">
        <v>2800</v>
      </c>
      <c r="K11" s="38" t="n">
        <v>1900</v>
      </c>
      <c r="L11" s="38" t="n">
        <v>200</v>
      </c>
      <c r="M11" s="35">
        <f>IF(COUNTA(H11:L11)=0,"",MAX(0,SUM(H11:K11)-IF(L11="",0,L11)))</f>
        <v/>
      </c>
      <c r="N11" s="18">
        <f>IF(E11="","",IFERROR(VLOOKUP(E11,'Parameter'!$A$11:$B$14,2,FALSE),""))</f>
        <v/>
      </c>
      <c r="O11" s="35">
        <f>IF(OR(H11="",N11=""),"",H11*N11)</f>
        <v/>
      </c>
      <c r="P11" s="35">
        <f>IF(OR(M11="",O11=""),"",MIN(M11,O11))</f>
        <v/>
      </c>
      <c r="Q11" s="35">
        <f>IF(OR(M11="",O11=""),"",M11-O11)</f>
        <v/>
      </c>
      <c r="R11" s="18">
        <f>IF(OR(M11="",H11=""),"",IFERROR(M11/H11,""))</f>
        <v/>
      </c>
      <c r="S11" s="19">
        <f>IF(OR(C11="",D11=""),"",C11-D11)</f>
        <v/>
      </c>
      <c r="T11" s="20">
        <f>IF(A11="","",IF(COUNTBLANK(B11:L11)&gt;0,"Angaben fehlen",IF(N11="","Stufe ohne Satz",IF(D11&gt;C11,"Storno nach Termin",IF(M11&gt;O11,"Direkte Kosten über Richtwert",IF(R11&gt;'Parameter'!$B$5,"Kostenquote über Schwelle",""))))))</f>
        <v/>
      </c>
    </row>
    <row r="12" ht="30" customHeight="1">
      <c r="A12" s="15" t="inlineStr">
        <is>
          <t>FIK-2026-008</t>
        </is>
      </c>
      <c r="B12" s="15" t="inlineStr">
        <is>
          <t>Fiktiver Jubiläumsabend H</t>
        </is>
      </c>
      <c r="C12" s="37" t="n">
        <v>46205</v>
      </c>
      <c r="D12" s="37" t="n">
        <v>46205</v>
      </c>
      <c r="E12" s="15" t="inlineStr">
        <is>
          <t>Termin</t>
        </is>
      </c>
      <c r="F12" s="15" t="inlineStr">
        <is>
          <t>Fiktiv-Team Veranstaltung</t>
        </is>
      </c>
      <c r="G12" s="15" t="inlineStr">
        <is>
          <t>Offen</t>
        </is>
      </c>
      <c r="H12" s="38" t="n">
        <v>10000</v>
      </c>
      <c r="I12" s="38" t="n">
        <v>3400</v>
      </c>
      <c r="J12" s="38" t="n">
        <v>2600</v>
      </c>
      <c r="K12" s="38" t="n">
        <v>1700</v>
      </c>
      <c r="L12" s="38" t="n">
        <v>0</v>
      </c>
      <c r="M12" s="36">
        <f>IF(COUNTA(H12:L12)=0,"",MAX(0,SUM(H12:K12)-IF(L12="",0,L12)))</f>
        <v/>
      </c>
      <c r="N12" s="21">
        <f>IF(E12="","",IFERROR(VLOOKUP(E12,'Parameter'!$A$11:$B$14,2,FALSE),""))</f>
        <v/>
      </c>
      <c r="O12" s="36">
        <f>IF(OR(H12="",N12=""),"",H12*N12)</f>
        <v/>
      </c>
      <c r="P12" s="36">
        <f>IF(OR(M12="",O12=""),"",MIN(M12,O12))</f>
        <v/>
      </c>
      <c r="Q12" s="36">
        <f>IF(OR(M12="",O12=""),"",M12-O12)</f>
        <v/>
      </c>
      <c r="R12" s="21">
        <f>IF(OR(M12="",H12=""),"",IFERROR(M12/H12,""))</f>
        <v/>
      </c>
      <c r="S12" s="22">
        <f>IF(OR(C12="",D12=""),"",C12-D12)</f>
        <v/>
      </c>
      <c r="T12" s="23">
        <f>IF(A12="","",IF(COUNTBLANK(B12:L12)&gt;0,"Angaben fehlen",IF(N12="","Stufe ohne Satz",IF(D12&gt;C12,"Storno nach Termin",IF(M12&gt;O12,"Direkte Kosten über Richtwert",IF(R12&gt;'Parameter'!$B$5,"Kostenquote über Schwelle",""))))))</f>
        <v/>
      </c>
    </row>
    <row r="13" ht="30" customHeight="1">
      <c r="A13" s="15" t="inlineStr">
        <is>
          <t>FIK-2026-009</t>
        </is>
      </c>
      <c r="B13" s="15" t="inlineStr">
        <is>
          <t>Fiktives Planungstreffen I</t>
        </is>
      </c>
      <c r="C13" s="37" t="n">
        <v>46273</v>
      </c>
      <c r="D13" s="37" t="n">
        <v>46228</v>
      </c>
      <c r="E13" s="15" t="inlineStr">
        <is>
          <t>Kurzfristig</t>
        </is>
      </c>
      <c r="F13" s="15" t="inlineStr">
        <is>
          <t>Fiktiv-Team Nord</t>
        </is>
      </c>
      <c r="G13" s="15" t="inlineStr">
        <is>
          <t>Offen</t>
        </is>
      </c>
      <c r="H13" s="38" t="n">
        <v>7200</v>
      </c>
      <c r="I13" s="38" t="n">
        <v>1200</v>
      </c>
      <c r="J13" s="38" t="n">
        <v>900</v>
      </c>
      <c r="K13" s="38" t="n"/>
      <c r="L13" s="38" t="n">
        <v>0</v>
      </c>
      <c r="M13" s="35">
        <f>IF(COUNTA(H13:L13)=0,"",MAX(0,SUM(H13:K13)-IF(L13="",0,L13)))</f>
        <v/>
      </c>
      <c r="N13" s="18">
        <f>IF(E13="","",IFERROR(VLOOKUP(E13,'Parameter'!$A$11:$B$14,2,FALSE),""))</f>
        <v/>
      </c>
      <c r="O13" s="35">
        <f>IF(OR(H13="",N13=""),"",H13*N13)</f>
        <v/>
      </c>
      <c r="P13" s="35">
        <f>IF(OR(M13="",O13=""),"",MIN(M13,O13))</f>
        <v/>
      </c>
      <c r="Q13" s="35">
        <f>IF(OR(M13="",O13=""),"",M13-O13)</f>
        <v/>
      </c>
      <c r="R13" s="18">
        <f>IF(OR(M13="",H13=""),"",IFERROR(M13/H13,""))</f>
        <v/>
      </c>
      <c r="S13" s="19">
        <f>IF(OR(C13="",D13=""),"",C13-D13)</f>
        <v/>
      </c>
      <c r="T13" s="20">
        <f>IF(A13="","",IF(COUNTBLANK(B13:L13)&gt;0,"Angaben fehlen",IF(N13="","Stufe ohne Satz",IF(D13&gt;C13,"Storno nach Termin",IF(M13&gt;O13,"Direkte Kosten über Richtwert",IF(R13&gt;'Parameter'!$B$5,"Kostenquote über Schwelle",""))))))</f>
        <v/>
      </c>
    </row>
    <row r="14" ht="30" customHeight="1">
      <c r="A14" s="15" t="inlineStr">
        <is>
          <t>FIK-2026-010</t>
        </is>
      </c>
      <c r="B14" s="15" t="inlineStr">
        <is>
          <t>Fiktiver Probeempfang J</t>
        </is>
      </c>
      <c r="C14" s="37" t="n">
        <v>46248</v>
      </c>
      <c r="D14" s="37" t="n">
        <v>46250</v>
      </c>
      <c r="E14" s="15" t="inlineStr">
        <is>
          <t>Termin</t>
        </is>
      </c>
      <c r="F14" s="15" t="inlineStr">
        <is>
          <t>Fiktiv-Team Süd</t>
        </is>
      </c>
      <c r="G14" s="15" t="inlineStr">
        <is>
          <t>Geprüft</t>
        </is>
      </c>
      <c r="H14" s="38" t="n">
        <v>11000</v>
      </c>
      <c r="I14" s="38" t="n">
        <v>2500</v>
      </c>
      <c r="J14" s="38" t="n">
        <v>2200</v>
      </c>
      <c r="K14" s="38" t="n">
        <v>900</v>
      </c>
      <c r="L14" s="38" t="n">
        <v>100</v>
      </c>
      <c r="M14" s="36">
        <f>IF(COUNTA(H14:L14)=0,"",MAX(0,SUM(H14:K14)-IF(L14="",0,L14)))</f>
        <v/>
      </c>
      <c r="N14" s="21">
        <f>IF(E14="","",IFERROR(VLOOKUP(E14,'Parameter'!$A$11:$B$14,2,FALSE),""))</f>
        <v/>
      </c>
      <c r="O14" s="36">
        <f>IF(OR(H14="",N14=""),"",H14*N14)</f>
        <v/>
      </c>
      <c r="P14" s="36">
        <f>IF(OR(M14="",O14=""),"",MIN(M14,O14))</f>
        <v/>
      </c>
      <c r="Q14" s="36">
        <f>IF(OR(M14="",O14=""),"",M14-O14)</f>
        <v/>
      </c>
      <c r="R14" s="21">
        <f>IF(OR(M14="",H14=""),"",IFERROR(M14/H14,""))</f>
        <v/>
      </c>
      <c r="S14" s="22">
        <f>IF(OR(C14="",D14=""),"",C14-D14)</f>
        <v/>
      </c>
      <c r="T14" s="23">
        <f>IF(A14="","",IF(COUNTBLANK(B14:L14)&gt;0,"Angaben fehlen",IF(N14="","Stufe ohne Satz",IF(D14&gt;C14,"Storno nach Termin",IF(M14&gt;O14,"Direkte Kosten über Richtwert",IF(R14&gt;'Parameter'!$B$5,"Kostenquote über Schwelle",""))))))</f>
        <v/>
      </c>
    </row>
    <row r="15" ht="30" customHeight="1">
      <c r="A15" s="15" t="n"/>
      <c r="B15" s="15" t="n"/>
      <c r="C15" s="37" t="n"/>
      <c r="D15" s="37" t="n"/>
      <c r="E15" s="15" t="n"/>
      <c r="F15" s="15" t="n"/>
      <c r="G15" s="15" t="n"/>
      <c r="H15" s="38" t="n"/>
      <c r="I15" s="38" t="n"/>
      <c r="J15" s="38" t="n"/>
      <c r="K15" s="38" t="n"/>
      <c r="L15" s="38" t="n"/>
      <c r="M15" s="35">
        <f>IF(COUNTA(H15:L15)=0,"",MAX(0,SUM(H15:K15)-IF(L15="",0,L15)))</f>
        <v/>
      </c>
      <c r="N15" s="18">
        <f>IF(E15="","",IFERROR(VLOOKUP(E15,'Parameter'!$A$11:$B$14,2,FALSE),""))</f>
        <v/>
      </c>
      <c r="O15" s="35">
        <f>IF(OR(H15="",N15=""),"",H15*N15)</f>
        <v/>
      </c>
      <c r="P15" s="35">
        <f>IF(OR(M15="",O15=""),"",MIN(M15,O15))</f>
        <v/>
      </c>
      <c r="Q15" s="35">
        <f>IF(OR(M15="",O15=""),"",M15-O15)</f>
        <v/>
      </c>
      <c r="R15" s="18">
        <f>IF(OR(M15="",H15=""),"",IFERROR(M15/H15,""))</f>
        <v/>
      </c>
      <c r="S15" s="19">
        <f>IF(OR(C15="",D15=""),"",C15-D15)</f>
        <v/>
      </c>
      <c r="T15" s="20">
        <f>IF(A15="","",IF(COUNTBLANK(B15:L15)&gt;0,"Angaben fehlen",IF(N15="","Stufe ohne Satz",IF(D15&gt;C15,"Storno nach Termin",IF(M15&gt;O15,"Direkte Kosten über Richtwert",IF(R15&gt;'Parameter'!$B$5,"Kostenquote über Schwelle",""))))))</f>
        <v/>
      </c>
    </row>
    <row r="16" ht="30" customHeight="1">
      <c r="A16" s="15" t="n"/>
      <c r="B16" s="15" t="n"/>
      <c r="C16" s="37" t="n"/>
      <c r="D16" s="37" t="n"/>
      <c r="E16" s="15" t="n"/>
      <c r="F16" s="15" t="n"/>
      <c r="G16" s="15" t="n"/>
      <c r="H16" s="38" t="n"/>
      <c r="I16" s="38" t="n"/>
      <c r="J16" s="38" t="n"/>
      <c r="K16" s="38" t="n"/>
      <c r="L16" s="38" t="n"/>
      <c r="M16" s="36">
        <f>IF(COUNTA(H16:L16)=0,"",MAX(0,SUM(H16:K16)-IF(L16="",0,L16)))</f>
        <v/>
      </c>
      <c r="N16" s="21">
        <f>IF(E16="","",IFERROR(VLOOKUP(E16,'Parameter'!$A$11:$B$14,2,FALSE),""))</f>
        <v/>
      </c>
      <c r="O16" s="36">
        <f>IF(OR(H16="",N16=""),"",H16*N16)</f>
        <v/>
      </c>
      <c r="P16" s="36">
        <f>IF(OR(M16="",O16=""),"",MIN(M16,O16))</f>
        <v/>
      </c>
      <c r="Q16" s="36">
        <f>IF(OR(M16="",O16=""),"",M16-O16)</f>
        <v/>
      </c>
      <c r="R16" s="21">
        <f>IF(OR(M16="",H16=""),"",IFERROR(M16/H16,""))</f>
        <v/>
      </c>
      <c r="S16" s="22">
        <f>IF(OR(C16="",D16=""),"",C16-D16)</f>
        <v/>
      </c>
      <c r="T16" s="23">
        <f>IF(A16="","",IF(COUNTBLANK(B16:L16)&gt;0,"Angaben fehlen",IF(N16="","Stufe ohne Satz",IF(D16&gt;C16,"Storno nach Termin",IF(M16&gt;O16,"Direkte Kosten über Richtwert",IF(R16&gt;'Parameter'!$B$5,"Kostenquote über Schwelle",""))))))</f>
        <v/>
      </c>
    </row>
    <row r="17" ht="30" customHeight="1">
      <c r="A17" s="15" t="n"/>
      <c r="B17" s="15" t="n"/>
      <c r="C17" s="37" t="n"/>
      <c r="D17" s="37" t="n"/>
      <c r="E17" s="15" t="n"/>
      <c r="F17" s="15" t="n"/>
      <c r="G17" s="15" t="n"/>
      <c r="H17" s="38" t="n"/>
      <c r="I17" s="38" t="n"/>
      <c r="J17" s="38" t="n"/>
      <c r="K17" s="38" t="n"/>
      <c r="L17" s="38" t="n"/>
      <c r="M17" s="35">
        <f>IF(COUNTA(H17:L17)=0,"",MAX(0,SUM(H17:K17)-IF(L17="",0,L17)))</f>
        <v/>
      </c>
      <c r="N17" s="18">
        <f>IF(E17="","",IFERROR(VLOOKUP(E17,'Parameter'!$A$11:$B$14,2,FALSE),""))</f>
        <v/>
      </c>
      <c r="O17" s="35">
        <f>IF(OR(H17="",N17=""),"",H17*N17)</f>
        <v/>
      </c>
      <c r="P17" s="35">
        <f>IF(OR(M17="",O17=""),"",MIN(M17,O17))</f>
        <v/>
      </c>
      <c r="Q17" s="35">
        <f>IF(OR(M17="",O17=""),"",M17-O17)</f>
        <v/>
      </c>
      <c r="R17" s="18">
        <f>IF(OR(M17="",H17=""),"",IFERROR(M17/H17,""))</f>
        <v/>
      </c>
      <c r="S17" s="19">
        <f>IF(OR(C17="",D17=""),"",C17-D17)</f>
        <v/>
      </c>
      <c r="T17" s="20">
        <f>IF(A17="","",IF(COUNTBLANK(B17:L17)&gt;0,"Angaben fehlen",IF(N17="","Stufe ohne Satz",IF(D17&gt;C17,"Storno nach Termin",IF(M17&gt;O17,"Direkte Kosten über Richtwert",IF(R17&gt;'Parameter'!$B$5,"Kostenquote über Schwelle",""))))))</f>
        <v/>
      </c>
    </row>
    <row r="18" ht="30" customHeight="1">
      <c r="A18" s="15" t="n"/>
      <c r="B18" s="15" t="n"/>
      <c r="C18" s="37" t="n"/>
      <c r="D18" s="37" t="n"/>
      <c r="E18" s="15" t="n"/>
      <c r="F18" s="15" t="n"/>
      <c r="G18" s="15" t="n"/>
      <c r="H18" s="38" t="n"/>
      <c r="I18" s="38" t="n"/>
      <c r="J18" s="38" t="n"/>
      <c r="K18" s="38" t="n"/>
      <c r="L18" s="38" t="n"/>
      <c r="M18" s="36">
        <f>IF(COUNTA(H18:L18)=0,"",MAX(0,SUM(H18:K18)-IF(L18="",0,L18)))</f>
        <v/>
      </c>
      <c r="N18" s="21">
        <f>IF(E18="","",IFERROR(VLOOKUP(E18,'Parameter'!$A$11:$B$14,2,FALSE),""))</f>
        <v/>
      </c>
      <c r="O18" s="36">
        <f>IF(OR(H18="",N18=""),"",H18*N18)</f>
        <v/>
      </c>
      <c r="P18" s="36">
        <f>IF(OR(M18="",O18=""),"",MIN(M18,O18))</f>
        <v/>
      </c>
      <c r="Q18" s="36">
        <f>IF(OR(M18="",O18=""),"",M18-O18)</f>
        <v/>
      </c>
      <c r="R18" s="21">
        <f>IF(OR(M18="",H18=""),"",IFERROR(M18/H18,""))</f>
        <v/>
      </c>
      <c r="S18" s="22">
        <f>IF(OR(C18="",D18=""),"",C18-D18)</f>
        <v/>
      </c>
      <c r="T18" s="23">
        <f>IF(A18="","",IF(COUNTBLANK(B18:L18)&gt;0,"Angaben fehlen",IF(N18="","Stufe ohne Satz",IF(D18&gt;C18,"Storno nach Termin",IF(M18&gt;O18,"Direkte Kosten über Richtwert",IF(R18&gt;'Parameter'!$B$5,"Kostenquote über Schwelle",""))))))</f>
        <v/>
      </c>
    </row>
    <row r="19" ht="30" customHeight="1">
      <c r="A19" s="15" t="n"/>
      <c r="B19" s="15" t="n"/>
      <c r="C19" s="37" t="n"/>
      <c r="D19" s="37" t="n"/>
      <c r="E19" s="15" t="n"/>
      <c r="F19" s="15" t="n"/>
      <c r="G19" s="15" t="n"/>
      <c r="H19" s="38" t="n"/>
      <c r="I19" s="38" t="n"/>
      <c r="J19" s="38" t="n"/>
      <c r="K19" s="38" t="n"/>
      <c r="L19" s="38" t="n"/>
      <c r="M19" s="35">
        <f>IF(COUNTA(H19:L19)=0,"",MAX(0,SUM(H19:K19)-IF(L19="",0,L19)))</f>
        <v/>
      </c>
      <c r="N19" s="18">
        <f>IF(E19="","",IFERROR(VLOOKUP(E19,'Parameter'!$A$11:$B$14,2,FALSE),""))</f>
        <v/>
      </c>
      <c r="O19" s="35">
        <f>IF(OR(H19="",N19=""),"",H19*N19)</f>
        <v/>
      </c>
      <c r="P19" s="35">
        <f>IF(OR(M19="",O19=""),"",MIN(M19,O19))</f>
        <v/>
      </c>
      <c r="Q19" s="35">
        <f>IF(OR(M19="",O19=""),"",M19-O19)</f>
        <v/>
      </c>
      <c r="R19" s="18">
        <f>IF(OR(M19="",H19=""),"",IFERROR(M19/H19,""))</f>
        <v/>
      </c>
      <c r="S19" s="19">
        <f>IF(OR(C19="",D19=""),"",C19-D19)</f>
        <v/>
      </c>
      <c r="T19" s="20">
        <f>IF(A19="","",IF(COUNTBLANK(B19:L19)&gt;0,"Angaben fehlen",IF(N19="","Stufe ohne Satz",IF(D19&gt;C19,"Storno nach Termin",IF(M19&gt;O19,"Direkte Kosten über Richtwert",IF(R19&gt;'Parameter'!$B$5,"Kostenquote über Schwelle",""))))))</f>
        <v/>
      </c>
    </row>
    <row r="20" ht="30" customHeight="1">
      <c r="A20" s="15" t="n"/>
      <c r="B20" s="15" t="n"/>
      <c r="C20" s="37" t="n"/>
      <c r="D20" s="37" t="n"/>
      <c r="E20" s="15" t="n"/>
      <c r="F20" s="15" t="n"/>
      <c r="G20" s="15" t="n"/>
      <c r="H20" s="38" t="n"/>
      <c r="I20" s="38" t="n"/>
      <c r="J20" s="38" t="n"/>
      <c r="K20" s="38" t="n"/>
      <c r="L20" s="38" t="n"/>
      <c r="M20" s="36">
        <f>IF(COUNTA(H20:L20)=0,"",MAX(0,SUM(H20:K20)-IF(L20="",0,L20)))</f>
        <v/>
      </c>
      <c r="N20" s="21">
        <f>IF(E20="","",IFERROR(VLOOKUP(E20,'Parameter'!$A$11:$B$14,2,FALSE),""))</f>
        <v/>
      </c>
      <c r="O20" s="36">
        <f>IF(OR(H20="",N20=""),"",H20*N20)</f>
        <v/>
      </c>
      <c r="P20" s="36">
        <f>IF(OR(M20="",O20=""),"",MIN(M20,O20))</f>
        <v/>
      </c>
      <c r="Q20" s="36">
        <f>IF(OR(M20="",O20=""),"",M20-O20)</f>
        <v/>
      </c>
      <c r="R20" s="21">
        <f>IF(OR(M20="",H20=""),"",IFERROR(M20/H20,""))</f>
        <v/>
      </c>
      <c r="S20" s="22">
        <f>IF(OR(C20="",D20=""),"",C20-D20)</f>
        <v/>
      </c>
      <c r="T20" s="23">
        <f>IF(A20="","",IF(COUNTBLANK(B20:L20)&gt;0,"Angaben fehlen",IF(N20="","Stufe ohne Satz",IF(D20&gt;C20,"Storno nach Termin",IF(M20&gt;O20,"Direkte Kosten über Richtwert",IF(R20&gt;'Parameter'!$B$5,"Kostenquote über Schwelle",""))))))</f>
        <v/>
      </c>
    </row>
    <row r="21" ht="30" customHeight="1">
      <c r="A21" s="15" t="n"/>
      <c r="B21" s="15" t="n"/>
      <c r="C21" s="37" t="n"/>
      <c r="D21" s="37" t="n"/>
      <c r="E21" s="15" t="n"/>
      <c r="F21" s="15" t="n"/>
      <c r="G21" s="15" t="n"/>
      <c r="H21" s="38" t="n"/>
      <c r="I21" s="38" t="n"/>
      <c r="J21" s="38" t="n"/>
      <c r="K21" s="38" t="n"/>
      <c r="L21" s="38" t="n"/>
      <c r="M21" s="35">
        <f>IF(COUNTA(H21:L21)=0,"",MAX(0,SUM(H21:K21)-IF(L21="",0,L21)))</f>
        <v/>
      </c>
      <c r="N21" s="18">
        <f>IF(E21="","",IFERROR(VLOOKUP(E21,'Parameter'!$A$11:$B$14,2,FALSE),""))</f>
        <v/>
      </c>
      <c r="O21" s="35">
        <f>IF(OR(H21="",N21=""),"",H21*N21)</f>
        <v/>
      </c>
      <c r="P21" s="35">
        <f>IF(OR(M21="",O21=""),"",MIN(M21,O21))</f>
        <v/>
      </c>
      <c r="Q21" s="35">
        <f>IF(OR(M21="",O21=""),"",M21-O21)</f>
        <v/>
      </c>
      <c r="R21" s="18">
        <f>IF(OR(M21="",H21=""),"",IFERROR(M21/H21,""))</f>
        <v/>
      </c>
      <c r="S21" s="19">
        <f>IF(OR(C21="",D21=""),"",C21-D21)</f>
        <v/>
      </c>
      <c r="T21" s="20">
        <f>IF(A21="","",IF(COUNTBLANK(B21:L21)&gt;0,"Angaben fehlen",IF(N21="","Stufe ohne Satz",IF(D21&gt;C21,"Storno nach Termin",IF(M21&gt;O21,"Direkte Kosten über Richtwert",IF(R21&gt;'Parameter'!$B$5,"Kostenquote über Schwelle",""))))))</f>
        <v/>
      </c>
    </row>
    <row r="22" ht="30" customHeight="1">
      <c r="A22" s="15" t="n"/>
      <c r="B22" s="15" t="n"/>
      <c r="C22" s="37" t="n"/>
      <c r="D22" s="37" t="n"/>
      <c r="E22" s="15" t="n"/>
      <c r="F22" s="15" t="n"/>
      <c r="G22" s="15" t="n"/>
      <c r="H22" s="38" t="n"/>
      <c r="I22" s="38" t="n"/>
      <c r="J22" s="38" t="n"/>
      <c r="K22" s="38" t="n"/>
      <c r="L22" s="38" t="n"/>
      <c r="M22" s="36">
        <f>IF(COUNTA(H22:L22)=0,"",MAX(0,SUM(H22:K22)-IF(L22="",0,L22)))</f>
        <v/>
      </c>
      <c r="N22" s="21">
        <f>IF(E22="","",IFERROR(VLOOKUP(E22,'Parameter'!$A$11:$B$14,2,FALSE),""))</f>
        <v/>
      </c>
      <c r="O22" s="36">
        <f>IF(OR(H22="",N22=""),"",H22*N22)</f>
        <v/>
      </c>
      <c r="P22" s="36">
        <f>IF(OR(M22="",O22=""),"",MIN(M22,O22))</f>
        <v/>
      </c>
      <c r="Q22" s="36">
        <f>IF(OR(M22="",O22=""),"",M22-O22)</f>
        <v/>
      </c>
      <c r="R22" s="21">
        <f>IF(OR(M22="",H22=""),"",IFERROR(M22/H22,""))</f>
        <v/>
      </c>
      <c r="S22" s="22">
        <f>IF(OR(C22="",D22=""),"",C22-D22)</f>
        <v/>
      </c>
      <c r="T22" s="23">
        <f>IF(A22="","",IF(COUNTBLANK(B22:L22)&gt;0,"Angaben fehlen",IF(N22="","Stufe ohne Satz",IF(D22&gt;C22,"Storno nach Termin",IF(M22&gt;O22,"Direkte Kosten über Richtwert",IF(R22&gt;'Parameter'!$B$5,"Kostenquote über Schwelle",""))))))</f>
        <v/>
      </c>
    </row>
    <row r="23" ht="30" customHeight="1">
      <c r="A23" s="15" t="n"/>
      <c r="B23" s="15" t="n"/>
      <c r="C23" s="37" t="n"/>
      <c r="D23" s="37" t="n"/>
      <c r="E23" s="15" t="n"/>
      <c r="F23" s="15" t="n"/>
      <c r="G23" s="15" t="n"/>
      <c r="H23" s="38" t="n"/>
      <c r="I23" s="38" t="n"/>
      <c r="J23" s="38" t="n"/>
      <c r="K23" s="38" t="n"/>
      <c r="L23" s="38" t="n"/>
      <c r="M23" s="35">
        <f>IF(COUNTA(H23:L23)=0,"",MAX(0,SUM(H23:K23)-IF(L23="",0,L23)))</f>
        <v/>
      </c>
      <c r="N23" s="18">
        <f>IF(E23="","",IFERROR(VLOOKUP(E23,'Parameter'!$A$11:$B$14,2,FALSE),""))</f>
        <v/>
      </c>
      <c r="O23" s="35">
        <f>IF(OR(H23="",N23=""),"",H23*N23)</f>
        <v/>
      </c>
      <c r="P23" s="35">
        <f>IF(OR(M23="",O23=""),"",MIN(M23,O23))</f>
        <v/>
      </c>
      <c r="Q23" s="35">
        <f>IF(OR(M23="",O23=""),"",M23-O23)</f>
        <v/>
      </c>
      <c r="R23" s="18">
        <f>IF(OR(M23="",H23=""),"",IFERROR(M23/H23,""))</f>
        <v/>
      </c>
      <c r="S23" s="19">
        <f>IF(OR(C23="",D23=""),"",C23-D23)</f>
        <v/>
      </c>
      <c r="T23" s="20">
        <f>IF(A23="","",IF(COUNTBLANK(B23:L23)&gt;0,"Angaben fehlen",IF(N23="","Stufe ohne Satz",IF(D23&gt;C23,"Storno nach Termin",IF(M23&gt;O23,"Direkte Kosten über Richtwert",IF(R23&gt;'Parameter'!$B$5,"Kostenquote über Schwelle",""))))))</f>
        <v/>
      </c>
    </row>
    <row r="24" ht="30" customHeight="1">
      <c r="A24" s="15" t="n"/>
      <c r="B24" s="15" t="n"/>
      <c r="C24" s="37" t="n"/>
      <c r="D24" s="37" t="n"/>
      <c r="E24" s="15" t="n"/>
      <c r="F24" s="15" t="n"/>
      <c r="G24" s="15" t="n"/>
      <c r="H24" s="38" t="n"/>
      <c r="I24" s="38" t="n"/>
      <c r="J24" s="38" t="n"/>
      <c r="K24" s="38" t="n"/>
      <c r="L24" s="38" t="n"/>
      <c r="M24" s="36">
        <f>IF(COUNTA(H24:L24)=0,"",MAX(0,SUM(H24:K24)-IF(L24="",0,L24)))</f>
        <v/>
      </c>
      <c r="N24" s="21">
        <f>IF(E24="","",IFERROR(VLOOKUP(E24,'Parameter'!$A$11:$B$14,2,FALSE),""))</f>
        <v/>
      </c>
      <c r="O24" s="36">
        <f>IF(OR(H24="",N24=""),"",H24*N24)</f>
        <v/>
      </c>
      <c r="P24" s="36">
        <f>IF(OR(M24="",O24=""),"",MIN(M24,O24))</f>
        <v/>
      </c>
      <c r="Q24" s="36">
        <f>IF(OR(M24="",O24=""),"",M24-O24)</f>
        <v/>
      </c>
      <c r="R24" s="21">
        <f>IF(OR(M24="",H24=""),"",IFERROR(M24/H24,""))</f>
        <v/>
      </c>
      <c r="S24" s="22">
        <f>IF(OR(C24="",D24=""),"",C24-D24)</f>
        <v/>
      </c>
      <c r="T24" s="23">
        <f>IF(A24="","",IF(COUNTBLANK(B24:L24)&gt;0,"Angaben fehlen",IF(N24="","Stufe ohne Satz",IF(D24&gt;C24,"Storno nach Termin",IF(M24&gt;O24,"Direkte Kosten über Richtwert",IF(R24&gt;'Parameter'!$B$5,"Kostenquote über Schwelle",""))))))</f>
        <v/>
      </c>
    </row>
    <row r="25" ht="30" customHeight="1">
      <c r="A25" s="15" t="n"/>
      <c r="B25" s="15" t="n"/>
      <c r="C25" s="37" t="n"/>
      <c r="D25" s="37" t="n"/>
      <c r="E25" s="15" t="n"/>
      <c r="F25" s="15" t="n"/>
      <c r="G25" s="15" t="n"/>
      <c r="H25" s="38" t="n"/>
      <c r="I25" s="38" t="n"/>
      <c r="J25" s="38" t="n"/>
      <c r="K25" s="38" t="n"/>
      <c r="L25" s="38" t="n"/>
      <c r="M25" s="35">
        <f>IF(COUNTA(H25:L25)=0,"",MAX(0,SUM(H25:K25)-IF(L25="",0,L25)))</f>
        <v/>
      </c>
      <c r="N25" s="18">
        <f>IF(E25="","",IFERROR(VLOOKUP(E25,'Parameter'!$A$11:$B$14,2,FALSE),""))</f>
        <v/>
      </c>
      <c r="O25" s="35">
        <f>IF(OR(H25="",N25=""),"",H25*N25)</f>
        <v/>
      </c>
      <c r="P25" s="35">
        <f>IF(OR(M25="",O25=""),"",MIN(M25,O25))</f>
        <v/>
      </c>
      <c r="Q25" s="35">
        <f>IF(OR(M25="",O25=""),"",M25-O25)</f>
        <v/>
      </c>
      <c r="R25" s="18">
        <f>IF(OR(M25="",H25=""),"",IFERROR(M25/H25,""))</f>
        <v/>
      </c>
      <c r="S25" s="19">
        <f>IF(OR(C25="",D25=""),"",C25-D25)</f>
        <v/>
      </c>
      <c r="T25" s="20">
        <f>IF(A25="","",IF(COUNTBLANK(B25:L25)&gt;0,"Angaben fehlen",IF(N25="","Stufe ohne Satz",IF(D25&gt;C25,"Storno nach Termin",IF(M25&gt;O25,"Direkte Kosten über Richtwert",IF(R25&gt;'Parameter'!$B$5,"Kostenquote über Schwelle",""))))))</f>
        <v/>
      </c>
    </row>
    <row r="26" ht="30" customHeight="1">
      <c r="A26" s="15" t="n"/>
      <c r="B26" s="15" t="n"/>
      <c r="C26" s="37" t="n"/>
      <c r="D26" s="37" t="n"/>
      <c r="E26" s="15" t="n"/>
      <c r="F26" s="15" t="n"/>
      <c r="G26" s="15" t="n"/>
      <c r="H26" s="38" t="n"/>
      <c r="I26" s="38" t="n"/>
      <c r="J26" s="38" t="n"/>
      <c r="K26" s="38" t="n"/>
      <c r="L26" s="38" t="n"/>
      <c r="M26" s="36">
        <f>IF(COUNTA(H26:L26)=0,"",MAX(0,SUM(H26:K26)-IF(L26="",0,L26)))</f>
        <v/>
      </c>
      <c r="N26" s="21">
        <f>IF(E26="","",IFERROR(VLOOKUP(E26,'Parameter'!$A$11:$B$14,2,FALSE),""))</f>
        <v/>
      </c>
      <c r="O26" s="36">
        <f>IF(OR(H26="",N26=""),"",H26*N26)</f>
        <v/>
      </c>
      <c r="P26" s="36">
        <f>IF(OR(M26="",O26=""),"",MIN(M26,O26))</f>
        <v/>
      </c>
      <c r="Q26" s="36">
        <f>IF(OR(M26="",O26=""),"",M26-O26)</f>
        <v/>
      </c>
      <c r="R26" s="21">
        <f>IF(OR(M26="",H26=""),"",IFERROR(M26/H26,""))</f>
        <v/>
      </c>
      <c r="S26" s="22">
        <f>IF(OR(C26="",D26=""),"",C26-D26)</f>
        <v/>
      </c>
      <c r="T26" s="23">
        <f>IF(A26="","",IF(COUNTBLANK(B26:L26)&gt;0,"Angaben fehlen",IF(N26="","Stufe ohne Satz",IF(D26&gt;C26,"Storno nach Termin",IF(M26&gt;O26,"Direkte Kosten über Richtwert",IF(R26&gt;'Parameter'!$B$5,"Kostenquote über Schwelle",""))))))</f>
        <v/>
      </c>
    </row>
    <row r="27" ht="30" customHeight="1">
      <c r="A27" s="15" t="n"/>
      <c r="B27" s="15" t="n"/>
      <c r="C27" s="37" t="n"/>
      <c r="D27" s="37" t="n"/>
      <c r="E27" s="15" t="n"/>
      <c r="F27" s="15" t="n"/>
      <c r="G27" s="15" t="n"/>
      <c r="H27" s="38" t="n"/>
      <c r="I27" s="38" t="n"/>
      <c r="J27" s="38" t="n"/>
      <c r="K27" s="38" t="n"/>
      <c r="L27" s="38" t="n"/>
      <c r="M27" s="35">
        <f>IF(COUNTA(H27:L27)=0,"",MAX(0,SUM(H27:K27)-IF(L27="",0,L27)))</f>
        <v/>
      </c>
      <c r="N27" s="18">
        <f>IF(E27="","",IFERROR(VLOOKUP(E27,'Parameter'!$A$11:$B$14,2,FALSE),""))</f>
        <v/>
      </c>
      <c r="O27" s="35">
        <f>IF(OR(H27="",N27=""),"",H27*N27)</f>
        <v/>
      </c>
      <c r="P27" s="35">
        <f>IF(OR(M27="",O27=""),"",MIN(M27,O27))</f>
        <v/>
      </c>
      <c r="Q27" s="35">
        <f>IF(OR(M27="",O27=""),"",M27-O27)</f>
        <v/>
      </c>
      <c r="R27" s="18">
        <f>IF(OR(M27="",H27=""),"",IFERROR(M27/H27,""))</f>
        <v/>
      </c>
      <c r="S27" s="19">
        <f>IF(OR(C27="",D27=""),"",C27-D27)</f>
        <v/>
      </c>
      <c r="T27" s="20">
        <f>IF(A27="","",IF(COUNTBLANK(B27:L27)&gt;0,"Angaben fehlen",IF(N27="","Stufe ohne Satz",IF(D27&gt;C27,"Storno nach Termin",IF(M27&gt;O27,"Direkte Kosten über Richtwert",IF(R27&gt;'Parameter'!$B$5,"Kostenquote über Schwelle",""))))))</f>
        <v/>
      </c>
    </row>
    <row r="28" ht="30" customHeight="1">
      <c r="A28" s="15" t="n"/>
      <c r="B28" s="15" t="n"/>
      <c r="C28" s="37" t="n"/>
      <c r="D28" s="37" t="n"/>
      <c r="E28" s="15" t="n"/>
      <c r="F28" s="15" t="n"/>
      <c r="G28" s="15" t="n"/>
      <c r="H28" s="38" t="n"/>
      <c r="I28" s="38" t="n"/>
      <c r="J28" s="38" t="n"/>
      <c r="K28" s="38" t="n"/>
      <c r="L28" s="38" t="n"/>
      <c r="M28" s="36">
        <f>IF(COUNTA(H28:L28)=0,"",MAX(0,SUM(H28:K28)-IF(L28="",0,L28)))</f>
        <v/>
      </c>
      <c r="N28" s="21">
        <f>IF(E28="","",IFERROR(VLOOKUP(E28,'Parameter'!$A$11:$B$14,2,FALSE),""))</f>
        <v/>
      </c>
      <c r="O28" s="36">
        <f>IF(OR(H28="",N28=""),"",H28*N28)</f>
        <v/>
      </c>
      <c r="P28" s="36">
        <f>IF(OR(M28="",O28=""),"",MIN(M28,O28))</f>
        <v/>
      </c>
      <c r="Q28" s="36">
        <f>IF(OR(M28="",O28=""),"",M28-O28)</f>
        <v/>
      </c>
      <c r="R28" s="21">
        <f>IF(OR(M28="",H28=""),"",IFERROR(M28/H28,""))</f>
        <v/>
      </c>
      <c r="S28" s="22">
        <f>IF(OR(C28="",D28=""),"",C28-D28)</f>
        <v/>
      </c>
      <c r="T28" s="23">
        <f>IF(A28="","",IF(COUNTBLANK(B28:L28)&gt;0,"Angaben fehlen",IF(N28="","Stufe ohne Satz",IF(D28&gt;C28,"Storno nach Termin",IF(M28&gt;O28,"Direkte Kosten über Richtwert",IF(R28&gt;'Parameter'!$B$5,"Kostenquote über Schwelle",""))))))</f>
        <v/>
      </c>
    </row>
    <row r="29" ht="30" customHeight="1">
      <c r="A29" s="15" t="n"/>
      <c r="B29" s="15" t="n"/>
      <c r="C29" s="37" t="n"/>
      <c r="D29" s="37" t="n"/>
      <c r="E29" s="15" t="n"/>
      <c r="F29" s="15" t="n"/>
      <c r="G29" s="15" t="n"/>
      <c r="H29" s="38" t="n"/>
      <c r="I29" s="38" t="n"/>
      <c r="J29" s="38" t="n"/>
      <c r="K29" s="38" t="n"/>
      <c r="L29" s="38" t="n"/>
      <c r="M29" s="35">
        <f>IF(COUNTA(H29:L29)=0,"",MAX(0,SUM(H29:K29)-IF(L29="",0,L29)))</f>
        <v/>
      </c>
      <c r="N29" s="18">
        <f>IF(E29="","",IFERROR(VLOOKUP(E29,'Parameter'!$A$11:$B$14,2,FALSE),""))</f>
        <v/>
      </c>
      <c r="O29" s="35">
        <f>IF(OR(H29="",N29=""),"",H29*N29)</f>
        <v/>
      </c>
      <c r="P29" s="35">
        <f>IF(OR(M29="",O29=""),"",MIN(M29,O29))</f>
        <v/>
      </c>
      <c r="Q29" s="35">
        <f>IF(OR(M29="",O29=""),"",M29-O29)</f>
        <v/>
      </c>
      <c r="R29" s="18">
        <f>IF(OR(M29="",H29=""),"",IFERROR(M29/H29,""))</f>
        <v/>
      </c>
      <c r="S29" s="19">
        <f>IF(OR(C29="",D29=""),"",C29-D29)</f>
        <v/>
      </c>
      <c r="T29" s="20">
        <f>IF(A29="","",IF(COUNTBLANK(B29:L29)&gt;0,"Angaben fehlen",IF(N29="","Stufe ohne Satz",IF(D29&gt;C29,"Storno nach Termin",IF(M29&gt;O29,"Direkte Kosten über Richtwert",IF(R29&gt;'Parameter'!$B$5,"Kostenquote über Schwelle",""))))))</f>
        <v/>
      </c>
    </row>
    <row r="30" ht="30" customHeight="1">
      <c r="A30" s="15" t="n"/>
      <c r="B30" s="15" t="n"/>
      <c r="C30" s="37" t="n"/>
      <c r="D30" s="37" t="n"/>
      <c r="E30" s="15" t="n"/>
      <c r="F30" s="15" t="n"/>
      <c r="G30" s="15" t="n"/>
      <c r="H30" s="38" t="n"/>
      <c r="I30" s="38" t="n"/>
      <c r="J30" s="38" t="n"/>
      <c r="K30" s="38" t="n"/>
      <c r="L30" s="38" t="n"/>
      <c r="M30" s="36">
        <f>IF(COUNTA(H30:L30)=0,"",MAX(0,SUM(H30:K30)-IF(L30="",0,L30)))</f>
        <v/>
      </c>
      <c r="N30" s="21">
        <f>IF(E30="","",IFERROR(VLOOKUP(E30,'Parameter'!$A$11:$B$14,2,FALSE),""))</f>
        <v/>
      </c>
      <c r="O30" s="36">
        <f>IF(OR(H30="",N30=""),"",H30*N30)</f>
        <v/>
      </c>
      <c r="P30" s="36">
        <f>IF(OR(M30="",O30=""),"",MIN(M30,O30))</f>
        <v/>
      </c>
      <c r="Q30" s="36">
        <f>IF(OR(M30="",O30=""),"",M30-O30)</f>
        <v/>
      </c>
      <c r="R30" s="21">
        <f>IF(OR(M30="",H30=""),"",IFERROR(M30/H30,""))</f>
        <v/>
      </c>
      <c r="S30" s="22">
        <f>IF(OR(C30="",D30=""),"",C30-D30)</f>
        <v/>
      </c>
      <c r="T30" s="23">
        <f>IF(A30="","",IF(COUNTBLANK(B30:L30)&gt;0,"Angaben fehlen",IF(N30="","Stufe ohne Satz",IF(D30&gt;C30,"Storno nach Termin",IF(M30&gt;O30,"Direkte Kosten über Richtwert",IF(R30&gt;'Parameter'!$B$5,"Kostenquote über Schwelle",""))))))</f>
        <v/>
      </c>
    </row>
    <row r="31" ht="30" customHeight="1">
      <c r="A31" s="15" t="n"/>
      <c r="B31" s="15" t="n"/>
      <c r="C31" s="37" t="n"/>
      <c r="D31" s="37" t="n"/>
      <c r="E31" s="15" t="n"/>
      <c r="F31" s="15" t="n"/>
      <c r="G31" s="15" t="n"/>
      <c r="H31" s="38" t="n"/>
      <c r="I31" s="38" t="n"/>
      <c r="J31" s="38" t="n"/>
      <c r="K31" s="38" t="n"/>
      <c r="L31" s="38" t="n"/>
      <c r="M31" s="35">
        <f>IF(COUNTA(H31:L31)=0,"",MAX(0,SUM(H31:K31)-IF(L31="",0,L31)))</f>
        <v/>
      </c>
      <c r="N31" s="18">
        <f>IF(E31="","",IFERROR(VLOOKUP(E31,'Parameter'!$A$11:$B$14,2,FALSE),""))</f>
        <v/>
      </c>
      <c r="O31" s="35">
        <f>IF(OR(H31="",N31=""),"",H31*N31)</f>
        <v/>
      </c>
      <c r="P31" s="35">
        <f>IF(OR(M31="",O31=""),"",MIN(M31,O31))</f>
        <v/>
      </c>
      <c r="Q31" s="35">
        <f>IF(OR(M31="",O31=""),"",M31-O31)</f>
        <v/>
      </c>
      <c r="R31" s="18">
        <f>IF(OR(M31="",H31=""),"",IFERROR(M31/H31,""))</f>
        <v/>
      </c>
      <c r="S31" s="19">
        <f>IF(OR(C31="",D31=""),"",C31-D31)</f>
        <v/>
      </c>
      <c r="T31" s="20">
        <f>IF(A31="","",IF(COUNTBLANK(B31:L31)&gt;0,"Angaben fehlen",IF(N31="","Stufe ohne Satz",IF(D31&gt;C31,"Storno nach Termin",IF(M31&gt;O31,"Direkte Kosten über Richtwert",IF(R31&gt;'Parameter'!$B$5,"Kostenquote über Schwelle",""))))))</f>
        <v/>
      </c>
    </row>
    <row r="32" ht="30" customHeight="1">
      <c r="A32" s="15" t="n"/>
      <c r="B32" s="15" t="n"/>
      <c r="C32" s="37" t="n"/>
      <c r="D32" s="37" t="n"/>
      <c r="E32" s="15" t="n"/>
      <c r="F32" s="15" t="n"/>
      <c r="G32" s="15" t="n"/>
      <c r="H32" s="38" t="n"/>
      <c r="I32" s="38" t="n"/>
      <c r="J32" s="38" t="n"/>
      <c r="K32" s="38" t="n"/>
      <c r="L32" s="38" t="n"/>
      <c r="M32" s="36">
        <f>IF(COUNTA(H32:L32)=0,"",MAX(0,SUM(H32:K32)-IF(L32="",0,L32)))</f>
        <v/>
      </c>
      <c r="N32" s="21">
        <f>IF(E32="","",IFERROR(VLOOKUP(E32,'Parameter'!$A$11:$B$14,2,FALSE),""))</f>
        <v/>
      </c>
      <c r="O32" s="36">
        <f>IF(OR(H32="",N32=""),"",H32*N32)</f>
        <v/>
      </c>
      <c r="P32" s="36">
        <f>IF(OR(M32="",O32=""),"",MIN(M32,O32))</f>
        <v/>
      </c>
      <c r="Q32" s="36">
        <f>IF(OR(M32="",O32=""),"",M32-O32)</f>
        <v/>
      </c>
      <c r="R32" s="21">
        <f>IF(OR(M32="",H32=""),"",IFERROR(M32/H32,""))</f>
        <v/>
      </c>
      <c r="S32" s="22">
        <f>IF(OR(C32="",D32=""),"",C32-D32)</f>
        <v/>
      </c>
      <c r="T32" s="23">
        <f>IF(A32="","",IF(COUNTBLANK(B32:L32)&gt;0,"Angaben fehlen",IF(N32="","Stufe ohne Satz",IF(D32&gt;C32,"Storno nach Termin",IF(M32&gt;O32,"Direkte Kosten über Richtwert",IF(R32&gt;'Parameter'!$B$5,"Kostenquote über Schwelle",""))))))</f>
        <v/>
      </c>
    </row>
    <row r="33" ht="30" customHeight="1">
      <c r="A33" s="15" t="n"/>
      <c r="B33" s="15" t="n"/>
      <c r="C33" s="37" t="n"/>
      <c r="D33" s="37" t="n"/>
      <c r="E33" s="15" t="n"/>
      <c r="F33" s="15" t="n"/>
      <c r="G33" s="15" t="n"/>
      <c r="H33" s="38" t="n"/>
      <c r="I33" s="38" t="n"/>
      <c r="J33" s="38" t="n"/>
      <c r="K33" s="38" t="n"/>
      <c r="L33" s="38" t="n"/>
      <c r="M33" s="35">
        <f>IF(COUNTA(H33:L33)=0,"",MAX(0,SUM(H33:K33)-IF(L33="",0,L33)))</f>
        <v/>
      </c>
      <c r="N33" s="18">
        <f>IF(E33="","",IFERROR(VLOOKUP(E33,'Parameter'!$A$11:$B$14,2,FALSE),""))</f>
        <v/>
      </c>
      <c r="O33" s="35">
        <f>IF(OR(H33="",N33=""),"",H33*N33)</f>
        <v/>
      </c>
      <c r="P33" s="35">
        <f>IF(OR(M33="",O33=""),"",MIN(M33,O33))</f>
        <v/>
      </c>
      <c r="Q33" s="35">
        <f>IF(OR(M33="",O33=""),"",M33-O33)</f>
        <v/>
      </c>
      <c r="R33" s="18">
        <f>IF(OR(M33="",H33=""),"",IFERROR(M33/H33,""))</f>
        <v/>
      </c>
      <c r="S33" s="19">
        <f>IF(OR(C33="",D33=""),"",C33-D33)</f>
        <v/>
      </c>
      <c r="T33" s="20">
        <f>IF(A33="","",IF(COUNTBLANK(B33:L33)&gt;0,"Angaben fehlen",IF(N33="","Stufe ohne Satz",IF(D33&gt;C33,"Storno nach Termin",IF(M33&gt;O33,"Direkte Kosten über Richtwert",IF(R33&gt;'Parameter'!$B$5,"Kostenquote über Schwelle",""))))))</f>
        <v/>
      </c>
    </row>
    <row r="34" ht="30" customHeight="1">
      <c r="A34" s="15" t="n"/>
      <c r="B34" s="15" t="n"/>
      <c r="C34" s="37" t="n"/>
      <c r="D34" s="37" t="n"/>
      <c r="E34" s="15" t="n"/>
      <c r="F34" s="15" t="n"/>
      <c r="G34" s="15" t="n"/>
      <c r="H34" s="38" t="n"/>
      <c r="I34" s="38" t="n"/>
      <c r="J34" s="38" t="n"/>
      <c r="K34" s="38" t="n"/>
      <c r="L34" s="38" t="n"/>
      <c r="M34" s="36">
        <f>IF(COUNTA(H34:L34)=0,"",MAX(0,SUM(H34:K34)-IF(L34="",0,L34)))</f>
        <v/>
      </c>
      <c r="N34" s="21">
        <f>IF(E34="","",IFERROR(VLOOKUP(E34,'Parameter'!$A$11:$B$14,2,FALSE),""))</f>
        <v/>
      </c>
      <c r="O34" s="36">
        <f>IF(OR(H34="",N34=""),"",H34*N34)</f>
        <v/>
      </c>
      <c r="P34" s="36">
        <f>IF(OR(M34="",O34=""),"",MIN(M34,O34))</f>
        <v/>
      </c>
      <c r="Q34" s="36">
        <f>IF(OR(M34="",O34=""),"",M34-O34)</f>
        <v/>
      </c>
      <c r="R34" s="21">
        <f>IF(OR(M34="",H34=""),"",IFERROR(M34/H34,""))</f>
        <v/>
      </c>
      <c r="S34" s="22">
        <f>IF(OR(C34="",D34=""),"",C34-D34)</f>
        <v/>
      </c>
      <c r="T34" s="23">
        <f>IF(A34="","",IF(COUNTBLANK(B34:L34)&gt;0,"Angaben fehlen",IF(N34="","Stufe ohne Satz",IF(D34&gt;C34,"Storno nach Termin",IF(M34&gt;O34,"Direkte Kosten über Richtwert",IF(R34&gt;'Parameter'!$B$5,"Kostenquote über Schwelle",""))))))</f>
        <v/>
      </c>
    </row>
    <row r="35" ht="30" customHeight="1">
      <c r="A35" s="15" t="n"/>
      <c r="B35" s="15" t="n"/>
      <c r="C35" s="37" t="n"/>
      <c r="D35" s="37" t="n"/>
      <c r="E35" s="15" t="n"/>
      <c r="F35" s="15" t="n"/>
      <c r="G35" s="15" t="n"/>
      <c r="H35" s="38" t="n"/>
      <c r="I35" s="38" t="n"/>
      <c r="J35" s="38" t="n"/>
      <c r="K35" s="38" t="n"/>
      <c r="L35" s="38" t="n"/>
      <c r="M35" s="35">
        <f>IF(COUNTA(H35:L35)=0,"",MAX(0,SUM(H35:K35)-IF(L35="",0,L35)))</f>
        <v/>
      </c>
      <c r="N35" s="18">
        <f>IF(E35="","",IFERROR(VLOOKUP(E35,'Parameter'!$A$11:$B$14,2,FALSE),""))</f>
        <v/>
      </c>
      <c r="O35" s="35">
        <f>IF(OR(H35="",N35=""),"",H35*N35)</f>
        <v/>
      </c>
      <c r="P35" s="35">
        <f>IF(OR(M35="",O35=""),"",MIN(M35,O35))</f>
        <v/>
      </c>
      <c r="Q35" s="35">
        <f>IF(OR(M35="",O35=""),"",M35-O35)</f>
        <v/>
      </c>
      <c r="R35" s="18">
        <f>IF(OR(M35="",H35=""),"",IFERROR(M35/H35,""))</f>
        <v/>
      </c>
      <c r="S35" s="19">
        <f>IF(OR(C35="",D35=""),"",C35-D35)</f>
        <v/>
      </c>
      <c r="T35" s="20">
        <f>IF(A35="","",IF(COUNTBLANK(B35:L35)&gt;0,"Angaben fehlen",IF(N35="","Stufe ohne Satz",IF(D35&gt;C35,"Storno nach Termin",IF(M35&gt;O35,"Direkte Kosten über Richtwert",IF(R35&gt;'Parameter'!$B$5,"Kostenquote über Schwelle",""))))))</f>
        <v/>
      </c>
    </row>
    <row r="36" ht="30" customHeight="1">
      <c r="A36" s="15" t="n"/>
      <c r="B36" s="15" t="n"/>
      <c r="C36" s="37" t="n"/>
      <c r="D36" s="37" t="n"/>
      <c r="E36" s="15" t="n"/>
      <c r="F36" s="15" t="n"/>
      <c r="G36" s="15" t="n"/>
      <c r="H36" s="38" t="n"/>
      <c r="I36" s="38" t="n"/>
      <c r="J36" s="38" t="n"/>
      <c r="K36" s="38" t="n"/>
      <c r="L36" s="38" t="n"/>
      <c r="M36" s="36">
        <f>IF(COUNTA(H36:L36)=0,"",MAX(0,SUM(H36:K36)-IF(L36="",0,L36)))</f>
        <v/>
      </c>
      <c r="N36" s="21">
        <f>IF(E36="","",IFERROR(VLOOKUP(E36,'Parameter'!$A$11:$B$14,2,FALSE),""))</f>
        <v/>
      </c>
      <c r="O36" s="36">
        <f>IF(OR(H36="",N36=""),"",H36*N36)</f>
        <v/>
      </c>
      <c r="P36" s="36">
        <f>IF(OR(M36="",O36=""),"",MIN(M36,O36))</f>
        <v/>
      </c>
      <c r="Q36" s="36">
        <f>IF(OR(M36="",O36=""),"",M36-O36)</f>
        <v/>
      </c>
      <c r="R36" s="21">
        <f>IF(OR(M36="",H36=""),"",IFERROR(M36/H36,""))</f>
        <v/>
      </c>
      <c r="S36" s="22">
        <f>IF(OR(C36="",D36=""),"",C36-D36)</f>
        <v/>
      </c>
      <c r="T36" s="23">
        <f>IF(A36="","",IF(COUNTBLANK(B36:L36)&gt;0,"Angaben fehlen",IF(N36="","Stufe ohne Satz",IF(D36&gt;C36,"Storno nach Termin",IF(M36&gt;O36,"Direkte Kosten über Richtwert",IF(R36&gt;'Parameter'!$B$5,"Kostenquote über Schwelle",""))))))</f>
        <v/>
      </c>
    </row>
    <row r="37" ht="30" customHeight="1">
      <c r="A37" s="15" t="n"/>
      <c r="B37" s="15" t="n"/>
      <c r="C37" s="37" t="n"/>
      <c r="D37" s="37" t="n"/>
      <c r="E37" s="15" t="n"/>
      <c r="F37" s="15" t="n"/>
      <c r="G37" s="15" t="n"/>
      <c r="H37" s="38" t="n"/>
      <c r="I37" s="38" t="n"/>
      <c r="J37" s="38" t="n"/>
      <c r="K37" s="38" t="n"/>
      <c r="L37" s="38" t="n"/>
      <c r="M37" s="35">
        <f>IF(COUNTA(H37:L37)=0,"",MAX(0,SUM(H37:K37)-IF(L37="",0,L37)))</f>
        <v/>
      </c>
      <c r="N37" s="18">
        <f>IF(E37="","",IFERROR(VLOOKUP(E37,'Parameter'!$A$11:$B$14,2,FALSE),""))</f>
        <v/>
      </c>
      <c r="O37" s="35">
        <f>IF(OR(H37="",N37=""),"",H37*N37)</f>
        <v/>
      </c>
      <c r="P37" s="35">
        <f>IF(OR(M37="",O37=""),"",MIN(M37,O37))</f>
        <v/>
      </c>
      <c r="Q37" s="35">
        <f>IF(OR(M37="",O37=""),"",M37-O37)</f>
        <v/>
      </c>
      <c r="R37" s="18">
        <f>IF(OR(M37="",H37=""),"",IFERROR(M37/H37,""))</f>
        <v/>
      </c>
      <c r="S37" s="19">
        <f>IF(OR(C37="",D37=""),"",C37-D37)</f>
        <v/>
      </c>
      <c r="T37" s="20">
        <f>IF(A37="","",IF(COUNTBLANK(B37:L37)&gt;0,"Angaben fehlen",IF(N37="","Stufe ohne Satz",IF(D37&gt;C37,"Storno nach Termin",IF(M37&gt;O37,"Direkte Kosten über Richtwert",IF(R37&gt;'Parameter'!$B$5,"Kostenquote über Schwelle",""))))))</f>
        <v/>
      </c>
    </row>
    <row r="38" ht="30" customHeight="1">
      <c r="A38" s="15" t="n"/>
      <c r="B38" s="15" t="n"/>
      <c r="C38" s="37" t="n"/>
      <c r="D38" s="37" t="n"/>
      <c r="E38" s="15" t="n"/>
      <c r="F38" s="15" t="n"/>
      <c r="G38" s="15" t="n"/>
      <c r="H38" s="38" t="n"/>
      <c r="I38" s="38" t="n"/>
      <c r="J38" s="38" t="n"/>
      <c r="K38" s="38" t="n"/>
      <c r="L38" s="38" t="n"/>
      <c r="M38" s="36">
        <f>IF(COUNTA(H38:L38)=0,"",MAX(0,SUM(H38:K38)-IF(L38="",0,L38)))</f>
        <v/>
      </c>
      <c r="N38" s="21">
        <f>IF(E38="","",IFERROR(VLOOKUP(E38,'Parameter'!$A$11:$B$14,2,FALSE),""))</f>
        <v/>
      </c>
      <c r="O38" s="36">
        <f>IF(OR(H38="",N38=""),"",H38*N38)</f>
        <v/>
      </c>
      <c r="P38" s="36">
        <f>IF(OR(M38="",O38=""),"",MIN(M38,O38))</f>
        <v/>
      </c>
      <c r="Q38" s="36">
        <f>IF(OR(M38="",O38=""),"",M38-O38)</f>
        <v/>
      </c>
      <c r="R38" s="21">
        <f>IF(OR(M38="",H38=""),"",IFERROR(M38/H38,""))</f>
        <v/>
      </c>
      <c r="S38" s="22">
        <f>IF(OR(C38="",D38=""),"",C38-D38)</f>
        <v/>
      </c>
      <c r="T38" s="23">
        <f>IF(A38="","",IF(COUNTBLANK(B38:L38)&gt;0,"Angaben fehlen",IF(N38="","Stufe ohne Satz",IF(D38&gt;C38,"Storno nach Termin",IF(M38&gt;O38,"Direkte Kosten über Richtwert",IF(R38&gt;'Parameter'!$B$5,"Kostenquote über Schwelle",""))))))</f>
        <v/>
      </c>
    </row>
    <row r="39" ht="30" customHeight="1">
      <c r="A39" s="15" t="n"/>
      <c r="B39" s="15" t="n"/>
      <c r="C39" s="37" t="n"/>
      <c r="D39" s="37" t="n"/>
      <c r="E39" s="15" t="n"/>
      <c r="F39" s="15" t="n"/>
      <c r="G39" s="15" t="n"/>
      <c r="H39" s="38" t="n"/>
      <c r="I39" s="38" t="n"/>
      <c r="J39" s="38" t="n"/>
      <c r="K39" s="38" t="n"/>
      <c r="L39" s="38" t="n"/>
      <c r="M39" s="35">
        <f>IF(COUNTA(H39:L39)=0,"",MAX(0,SUM(H39:K39)-IF(L39="",0,L39)))</f>
        <v/>
      </c>
      <c r="N39" s="18">
        <f>IF(E39="","",IFERROR(VLOOKUP(E39,'Parameter'!$A$11:$B$14,2,FALSE),""))</f>
        <v/>
      </c>
      <c r="O39" s="35">
        <f>IF(OR(H39="",N39=""),"",H39*N39)</f>
        <v/>
      </c>
      <c r="P39" s="35">
        <f>IF(OR(M39="",O39=""),"",MIN(M39,O39))</f>
        <v/>
      </c>
      <c r="Q39" s="35">
        <f>IF(OR(M39="",O39=""),"",M39-O39)</f>
        <v/>
      </c>
      <c r="R39" s="18">
        <f>IF(OR(M39="",H39=""),"",IFERROR(M39/H39,""))</f>
        <v/>
      </c>
      <c r="S39" s="19">
        <f>IF(OR(C39="",D39=""),"",C39-D39)</f>
        <v/>
      </c>
      <c r="T39" s="20">
        <f>IF(A39="","",IF(COUNTBLANK(B39:L39)&gt;0,"Angaben fehlen",IF(N39="","Stufe ohne Satz",IF(D39&gt;C39,"Storno nach Termin",IF(M39&gt;O39,"Direkte Kosten über Richtwert",IF(R39&gt;'Parameter'!$B$5,"Kostenquote über Schwelle",""))))))</f>
        <v/>
      </c>
    </row>
    <row r="40" ht="30" customHeight="1">
      <c r="A40" s="15" t="n"/>
      <c r="B40" s="15" t="n"/>
      <c r="C40" s="37" t="n"/>
      <c r="D40" s="37" t="n"/>
      <c r="E40" s="15" t="n"/>
      <c r="F40" s="15" t="n"/>
      <c r="G40" s="15" t="n"/>
      <c r="H40" s="38" t="n"/>
      <c r="I40" s="38" t="n"/>
      <c r="J40" s="38" t="n"/>
      <c r="K40" s="38" t="n"/>
      <c r="L40" s="38" t="n"/>
      <c r="M40" s="36">
        <f>IF(COUNTA(H40:L40)=0,"",MAX(0,SUM(H40:K40)-IF(L40="",0,L40)))</f>
        <v/>
      </c>
      <c r="N40" s="21">
        <f>IF(E40="","",IFERROR(VLOOKUP(E40,'Parameter'!$A$11:$B$14,2,FALSE),""))</f>
        <v/>
      </c>
      <c r="O40" s="36">
        <f>IF(OR(H40="",N40=""),"",H40*N40)</f>
        <v/>
      </c>
      <c r="P40" s="36">
        <f>IF(OR(M40="",O40=""),"",MIN(M40,O40))</f>
        <v/>
      </c>
      <c r="Q40" s="36">
        <f>IF(OR(M40="",O40=""),"",M40-O40)</f>
        <v/>
      </c>
      <c r="R40" s="21">
        <f>IF(OR(M40="",H40=""),"",IFERROR(M40/H40,""))</f>
        <v/>
      </c>
      <c r="S40" s="22">
        <f>IF(OR(C40="",D40=""),"",C40-D40)</f>
        <v/>
      </c>
      <c r="T40" s="23">
        <f>IF(A40="","",IF(COUNTBLANK(B40:L40)&gt;0,"Angaben fehlen",IF(N40="","Stufe ohne Satz",IF(D40&gt;C40,"Storno nach Termin",IF(M40&gt;O40,"Direkte Kosten über Richtwert",IF(R40&gt;'Parameter'!$B$5,"Kostenquote über Schwelle",""))))))</f>
        <v/>
      </c>
    </row>
    <row r="41" ht="30" customHeight="1">
      <c r="A41" s="15" t="n"/>
      <c r="B41" s="15" t="n"/>
      <c r="C41" s="37" t="n"/>
      <c r="D41" s="37" t="n"/>
      <c r="E41" s="15" t="n"/>
      <c r="F41" s="15" t="n"/>
      <c r="G41" s="15" t="n"/>
      <c r="H41" s="38" t="n"/>
      <c r="I41" s="38" t="n"/>
      <c r="J41" s="38" t="n"/>
      <c r="K41" s="38" t="n"/>
      <c r="L41" s="38" t="n"/>
      <c r="M41" s="35">
        <f>IF(COUNTA(H41:L41)=0,"",MAX(0,SUM(H41:K41)-IF(L41="",0,L41)))</f>
        <v/>
      </c>
      <c r="N41" s="18">
        <f>IF(E41="","",IFERROR(VLOOKUP(E41,'Parameter'!$A$11:$B$14,2,FALSE),""))</f>
        <v/>
      </c>
      <c r="O41" s="35">
        <f>IF(OR(H41="",N41=""),"",H41*N41)</f>
        <v/>
      </c>
      <c r="P41" s="35">
        <f>IF(OR(M41="",O41=""),"",MIN(M41,O41))</f>
        <v/>
      </c>
      <c r="Q41" s="35">
        <f>IF(OR(M41="",O41=""),"",M41-O41)</f>
        <v/>
      </c>
      <c r="R41" s="18">
        <f>IF(OR(M41="",H41=""),"",IFERROR(M41/H41,""))</f>
        <v/>
      </c>
      <c r="S41" s="19">
        <f>IF(OR(C41="",D41=""),"",C41-D41)</f>
        <v/>
      </c>
      <c r="T41" s="20">
        <f>IF(A41="","",IF(COUNTBLANK(B41:L41)&gt;0,"Angaben fehlen",IF(N41="","Stufe ohne Satz",IF(D41&gt;C41,"Storno nach Termin",IF(M41&gt;O41,"Direkte Kosten über Richtwert",IF(R41&gt;'Parameter'!$B$5,"Kostenquote über Schwelle",""))))))</f>
        <v/>
      </c>
    </row>
    <row r="42" ht="30" customHeight="1">
      <c r="A42" s="15" t="n"/>
      <c r="B42" s="15" t="n"/>
      <c r="C42" s="37" t="n"/>
      <c r="D42" s="37" t="n"/>
      <c r="E42" s="15" t="n"/>
      <c r="F42" s="15" t="n"/>
      <c r="G42" s="15" t="n"/>
      <c r="H42" s="38" t="n"/>
      <c r="I42" s="38" t="n"/>
      <c r="J42" s="38" t="n"/>
      <c r="K42" s="38" t="n"/>
      <c r="L42" s="38" t="n"/>
      <c r="M42" s="36">
        <f>IF(COUNTA(H42:L42)=0,"",MAX(0,SUM(H42:K42)-IF(L42="",0,L42)))</f>
        <v/>
      </c>
      <c r="N42" s="21">
        <f>IF(E42="","",IFERROR(VLOOKUP(E42,'Parameter'!$A$11:$B$14,2,FALSE),""))</f>
        <v/>
      </c>
      <c r="O42" s="36">
        <f>IF(OR(H42="",N42=""),"",H42*N42)</f>
        <v/>
      </c>
      <c r="P42" s="36">
        <f>IF(OR(M42="",O42=""),"",MIN(M42,O42))</f>
        <v/>
      </c>
      <c r="Q42" s="36">
        <f>IF(OR(M42="",O42=""),"",M42-O42)</f>
        <v/>
      </c>
      <c r="R42" s="21">
        <f>IF(OR(M42="",H42=""),"",IFERROR(M42/H42,""))</f>
        <v/>
      </c>
      <c r="S42" s="22">
        <f>IF(OR(C42="",D42=""),"",C42-D42)</f>
        <v/>
      </c>
      <c r="T42" s="23">
        <f>IF(A42="","",IF(COUNTBLANK(B42:L42)&gt;0,"Angaben fehlen",IF(N42="","Stufe ohne Satz",IF(D42&gt;C42,"Storno nach Termin",IF(M42&gt;O42,"Direkte Kosten über Richtwert",IF(R42&gt;'Parameter'!$B$5,"Kostenquote über Schwelle",""))))))</f>
        <v/>
      </c>
    </row>
    <row r="43" ht="30" customHeight="1">
      <c r="A43" s="15" t="n"/>
      <c r="B43" s="15" t="n"/>
      <c r="C43" s="37" t="n"/>
      <c r="D43" s="37" t="n"/>
      <c r="E43" s="15" t="n"/>
      <c r="F43" s="15" t="n"/>
      <c r="G43" s="15" t="n"/>
      <c r="H43" s="38" t="n"/>
      <c r="I43" s="38" t="n"/>
      <c r="J43" s="38" t="n"/>
      <c r="K43" s="38" t="n"/>
      <c r="L43" s="38" t="n"/>
      <c r="M43" s="35">
        <f>IF(COUNTA(H43:L43)=0,"",MAX(0,SUM(H43:K43)-IF(L43="",0,L43)))</f>
        <v/>
      </c>
      <c r="N43" s="18">
        <f>IF(E43="","",IFERROR(VLOOKUP(E43,'Parameter'!$A$11:$B$14,2,FALSE),""))</f>
        <v/>
      </c>
      <c r="O43" s="35">
        <f>IF(OR(H43="",N43=""),"",H43*N43)</f>
        <v/>
      </c>
      <c r="P43" s="35">
        <f>IF(OR(M43="",O43=""),"",MIN(M43,O43))</f>
        <v/>
      </c>
      <c r="Q43" s="35">
        <f>IF(OR(M43="",O43=""),"",M43-O43)</f>
        <v/>
      </c>
      <c r="R43" s="18">
        <f>IF(OR(M43="",H43=""),"",IFERROR(M43/H43,""))</f>
        <v/>
      </c>
      <c r="S43" s="19">
        <f>IF(OR(C43="",D43=""),"",C43-D43)</f>
        <v/>
      </c>
      <c r="T43" s="20">
        <f>IF(A43="","",IF(COUNTBLANK(B43:L43)&gt;0,"Angaben fehlen",IF(N43="","Stufe ohne Satz",IF(D43&gt;C43,"Storno nach Termin",IF(M43&gt;O43,"Direkte Kosten über Richtwert",IF(R43&gt;'Parameter'!$B$5,"Kostenquote über Schwelle",""))))))</f>
        <v/>
      </c>
    </row>
    <row r="44" ht="30" customHeight="1">
      <c r="A44" s="15" t="n"/>
      <c r="B44" s="15" t="n"/>
      <c r="C44" s="37" t="n"/>
      <c r="D44" s="37" t="n"/>
      <c r="E44" s="15" t="n"/>
      <c r="F44" s="15" t="n"/>
      <c r="G44" s="15" t="n"/>
      <c r="H44" s="38" t="n"/>
      <c r="I44" s="38" t="n"/>
      <c r="J44" s="38" t="n"/>
      <c r="K44" s="38" t="n"/>
      <c r="L44" s="38" t="n"/>
      <c r="M44" s="36">
        <f>IF(COUNTA(H44:L44)=0,"",MAX(0,SUM(H44:K44)-IF(L44="",0,L44)))</f>
        <v/>
      </c>
      <c r="N44" s="21">
        <f>IF(E44="","",IFERROR(VLOOKUP(E44,'Parameter'!$A$11:$B$14,2,FALSE),""))</f>
        <v/>
      </c>
      <c r="O44" s="36">
        <f>IF(OR(H44="",N44=""),"",H44*N44)</f>
        <v/>
      </c>
      <c r="P44" s="36">
        <f>IF(OR(M44="",O44=""),"",MIN(M44,O44))</f>
        <v/>
      </c>
      <c r="Q44" s="36">
        <f>IF(OR(M44="",O44=""),"",M44-O44)</f>
        <v/>
      </c>
      <c r="R44" s="21">
        <f>IF(OR(M44="",H44=""),"",IFERROR(M44/H44,""))</f>
        <v/>
      </c>
      <c r="S44" s="22">
        <f>IF(OR(C44="",D44=""),"",C44-D44)</f>
        <v/>
      </c>
      <c r="T44" s="23">
        <f>IF(A44="","",IF(COUNTBLANK(B44:L44)&gt;0,"Angaben fehlen",IF(N44="","Stufe ohne Satz",IF(D44&gt;C44,"Storno nach Termin",IF(M44&gt;O44,"Direkte Kosten über Richtwert",IF(R44&gt;'Parameter'!$B$5,"Kostenquote über Schwelle",""))))))</f>
        <v/>
      </c>
    </row>
    <row r="45" ht="30" customHeight="1">
      <c r="A45" s="15" t="n"/>
      <c r="B45" s="15" t="n"/>
      <c r="C45" s="37" t="n"/>
      <c r="D45" s="37" t="n"/>
      <c r="E45" s="15" t="n"/>
      <c r="F45" s="15" t="n"/>
      <c r="G45" s="15" t="n"/>
      <c r="H45" s="38" t="n"/>
      <c r="I45" s="38" t="n"/>
      <c r="J45" s="38" t="n"/>
      <c r="K45" s="38" t="n"/>
      <c r="L45" s="38" t="n"/>
      <c r="M45" s="35">
        <f>IF(COUNTA(H45:L45)=0,"",MAX(0,SUM(H45:K45)-IF(L45="",0,L45)))</f>
        <v/>
      </c>
      <c r="N45" s="18">
        <f>IF(E45="","",IFERROR(VLOOKUP(E45,'Parameter'!$A$11:$B$14,2,FALSE),""))</f>
        <v/>
      </c>
      <c r="O45" s="35">
        <f>IF(OR(H45="",N45=""),"",H45*N45)</f>
        <v/>
      </c>
      <c r="P45" s="35">
        <f>IF(OR(M45="",O45=""),"",MIN(M45,O45))</f>
        <v/>
      </c>
      <c r="Q45" s="35">
        <f>IF(OR(M45="",O45=""),"",M45-O45)</f>
        <v/>
      </c>
      <c r="R45" s="18">
        <f>IF(OR(M45="",H45=""),"",IFERROR(M45/H45,""))</f>
        <v/>
      </c>
      <c r="S45" s="19">
        <f>IF(OR(C45="",D45=""),"",C45-D45)</f>
        <v/>
      </c>
      <c r="T45" s="20">
        <f>IF(A45="","",IF(COUNTBLANK(B45:L45)&gt;0,"Angaben fehlen",IF(N45="","Stufe ohne Satz",IF(D45&gt;C45,"Storno nach Termin",IF(M45&gt;O45,"Direkte Kosten über Richtwert",IF(R45&gt;'Parameter'!$B$5,"Kostenquote über Schwelle",""))))))</f>
        <v/>
      </c>
    </row>
    <row r="46" ht="30" customHeight="1">
      <c r="A46" s="15" t="n"/>
      <c r="B46" s="15" t="n"/>
      <c r="C46" s="37" t="n"/>
      <c r="D46" s="37" t="n"/>
      <c r="E46" s="15" t="n"/>
      <c r="F46" s="15" t="n"/>
      <c r="G46" s="15" t="n"/>
      <c r="H46" s="38" t="n"/>
      <c r="I46" s="38" t="n"/>
      <c r="J46" s="38" t="n"/>
      <c r="K46" s="38" t="n"/>
      <c r="L46" s="38" t="n"/>
      <c r="M46" s="36">
        <f>IF(COUNTA(H46:L46)=0,"",MAX(0,SUM(H46:K46)-IF(L46="",0,L46)))</f>
        <v/>
      </c>
      <c r="N46" s="21">
        <f>IF(E46="","",IFERROR(VLOOKUP(E46,'Parameter'!$A$11:$B$14,2,FALSE),""))</f>
        <v/>
      </c>
      <c r="O46" s="36">
        <f>IF(OR(H46="",N46=""),"",H46*N46)</f>
        <v/>
      </c>
      <c r="P46" s="36">
        <f>IF(OR(M46="",O46=""),"",MIN(M46,O46))</f>
        <v/>
      </c>
      <c r="Q46" s="36">
        <f>IF(OR(M46="",O46=""),"",M46-O46)</f>
        <v/>
      </c>
      <c r="R46" s="21">
        <f>IF(OR(M46="",H46=""),"",IFERROR(M46/H46,""))</f>
        <v/>
      </c>
      <c r="S46" s="22">
        <f>IF(OR(C46="",D46=""),"",C46-D46)</f>
        <v/>
      </c>
      <c r="T46" s="23">
        <f>IF(A46="","",IF(COUNTBLANK(B46:L46)&gt;0,"Angaben fehlen",IF(N46="","Stufe ohne Satz",IF(D46&gt;C46,"Storno nach Termin",IF(M46&gt;O46,"Direkte Kosten über Richtwert",IF(R46&gt;'Parameter'!$B$5,"Kostenquote über Schwelle",""))))))</f>
        <v/>
      </c>
    </row>
    <row r="47" ht="30" customHeight="1">
      <c r="A47" s="15" t="n"/>
      <c r="B47" s="15" t="n"/>
      <c r="C47" s="37" t="n"/>
      <c r="D47" s="37" t="n"/>
      <c r="E47" s="15" t="n"/>
      <c r="F47" s="15" t="n"/>
      <c r="G47" s="15" t="n"/>
      <c r="H47" s="38" t="n"/>
      <c r="I47" s="38" t="n"/>
      <c r="J47" s="38" t="n"/>
      <c r="K47" s="38" t="n"/>
      <c r="L47" s="38" t="n"/>
      <c r="M47" s="35">
        <f>IF(COUNTA(H47:L47)=0,"",MAX(0,SUM(H47:K47)-IF(L47="",0,L47)))</f>
        <v/>
      </c>
      <c r="N47" s="18">
        <f>IF(E47="","",IFERROR(VLOOKUP(E47,'Parameter'!$A$11:$B$14,2,FALSE),""))</f>
        <v/>
      </c>
      <c r="O47" s="35">
        <f>IF(OR(H47="",N47=""),"",H47*N47)</f>
        <v/>
      </c>
      <c r="P47" s="35">
        <f>IF(OR(M47="",O47=""),"",MIN(M47,O47))</f>
        <v/>
      </c>
      <c r="Q47" s="35">
        <f>IF(OR(M47="",O47=""),"",M47-O47)</f>
        <v/>
      </c>
      <c r="R47" s="18">
        <f>IF(OR(M47="",H47=""),"",IFERROR(M47/H47,""))</f>
        <v/>
      </c>
      <c r="S47" s="19">
        <f>IF(OR(C47="",D47=""),"",C47-D47)</f>
        <v/>
      </c>
      <c r="T47" s="20">
        <f>IF(A47="","",IF(COUNTBLANK(B47:L47)&gt;0,"Angaben fehlen",IF(N47="","Stufe ohne Satz",IF(D47&gt;C47,"Storno nach Termin",IF(M47&gt;O47,"Direkte Kosten über Richtwert",IF(R47&gt;'Parameter'!$B$5,"Kostenquote über Schwelle",""))))))</f>
        <v/>
      </c>
    </row>
    <row r="48" ht="30" customHeight="1">
      <c r="A48" s="15" t="n"/>
      <c r="B48" s="15" t="n"/>
      <c r="C48" s="37" t="n"/>
      <c r="D48" s="37" t="n"/>
      <c r="E48" s="15" t="n"/>
      <c r="F48" s="15" t="n"/>
      <c r="G48" s="15" t="n"/>
      <c r="H48" s="38" t="n"/>
      <c r="I48" s="38" t="n"/>
      <c r="J48" s="38" t="n"/>
      <c r="K48" s="38" t="n"/>
      <c r="L48" s="38" t="n"/>
      <c r="M48" s="36">
        <f>IF(COUNTA(H48:L48)=0,"",MAX(0,SUM(H48:K48)-IF(L48="",0,L48)))</f>
        <v/>
      </c>
      <c r="N48" s="21">
        <f>IF(E48="","",IFERROR(VLOOKUP(E48,'Parameter'!$A$11:$B$14,2,FALSE),""))</f>
        <v/>
      </c>
      <c r="O48" s="36">
        <f>IF(OR(H48="",N48=""),"",H48*N48)</f>
        <v/>
      </c>
      <c r="P48" s="36">
        <f>IF(OR(M48="",O48=""),"",MIN(M48,O48))</f>
        <v/>
      </c>
      <c r="Q48" s="36">
        <f>IF(OR(M48="",O48=""),"",M48-O48)</f>
        <v/>
      </c>
      <c r="R48" s="21">
        <f>IF(OR(M48="",H48=""),"",IFERROR(M48/H48,""))</f>
        <v/>
      </c>
      <c r="S48" s="22">
        <f>IF(OR(C48="",D48=""),"",C48-D48)</f>
        <v/>
      </c>
      <c r="T48" s="23">
        <f>IF(A48="","",IF(COUNTBLANK(B48:L48)&gt;0,"Angaben fehlen",IF(N48="","Stufe ohne Satz",IF(D48&gt;C48,"Storno nach Termin",IF(M48&gt;O48,"Direkte Kosten über Richtwert",IF(R48&gt;'Parameter'!$B$5,"Kostenquote über Schwelle",""))))))</f>
        <v/>
      </c>
    </row>
    <row r="49" ht="30" customHeight="1">
      <c r="A49" s="15" t="n"/>
      <c r="B49" s="15" t="n"/>
      <c r="C49" s="37" t="n"/>
      <c r="D49" s="37" t="n"/>
      <c r="E49" s="15" t="n"/>
      <c r="F49" s="15" t="n"/>
      <c r="G49" s="15" t="n"/>
      <c r="H49" s="38" t="n"/>
      <c r="I49" s="38" t="n"/>
      <c r="J49" s="38" t="n"/>
      <c r="K49" s="38" t="n"/>
      <c r="L49" s="38" t="n"/>
      <c r="M49" s="35">
        <f>IF(COUNTA(H49:L49)=0,"",MAX(0,SUM(H49:K49)-IF(L49="",0,L49)))</f>
        <v/>
      </c>
      <c r="N49" s="18">
        <f>IF(E49="","",IFERROR(VLOOKUP(E49,'Parameter'!$A$11:$B$14,2,FALSE),""))</f>
        <v/>
      </c>
      <c r="O49" s="35">
        <f>IF(OR(H49="",N49=""),"",H49*N49)</f>
        <v/>
      </c>
      <c r="P49" s="35">
        <f>IF(OR(M49="",O49=""),"",MIN(M49,O49))</f>
        <v/>
      </c>
      <c r="Q49" s="35">
        <f>IF(OR(M49="",O49=""),"",M49-O49)</f>
        <v/>
      </c>
      <c r="R49" s="18">
        <f>IF(OR(M49="",H49=""),"",IFERROR(M49/H49,""))</f>
        <v/>
      </c>
      <c r="S49" s="19">
        <f>IF(OR(C49="",D49=""),"",C49-D49)</f>
        <v/>
      </c>
      <c r="T49" s="20">
        <f>IF(A49="","",IF(COUNTBLANK(B49:L49)&gt;0,"Angaben fehlen",IF(N49="","Stufe ohne Satz",IF(D49&gt;C49,"Storno nach Termin",IF(M49&gt;O49,"Direkte Kosten über Richtwert",IF(R49&gt;'Parameter'!$B$5,"Kostenquote über Schwelle",""))))))</f>
        <v/>
      </c>
    </row>
    <row r="50" ht="30" customHeight="1">
      <c r="A50" s="15" t="n"/>
      <c r="B50" s="15" t="n"/>
      <c r="C50" s="37" t="n"/>
      <c r="D50" s="37" t="n"/>
      <c r="E50" s="15" t="n"/>
      <c r="F50" s="15" t="n"/>
      <c r="G50" s="15" t="n"/>
      <c r="H50" s="38" t="n"/>
      <c r="I50" s="38" t="n"/>
      <c r="J50" s="38" t="n"/>
      <c r="K50" s="38" t="n"/>
      <c r="L50" s="38" t="n"/>
      <c r="M50" s="36">
        <f>IF(COUNTA(H50:L50)=0,"",MAX(0,SUM(H50:K50)-IF(L50="",0,L50)))</f>
        <v/>
      </c>
      <c r="N50" s="21">
        <f>IF(E50="","",IFERROR(VLOOKUP(E50,'Parameter'!$A$11:$B$14,2,FALSE),""))</f>
        <v/>
      </c>
      <c r="O50" s="36">
        <f>IF(OR(H50="",N50=""),"",H50*N50)</f>
        <v/>
      </c>
      <c r="P50" s="36">
        <f>IF(OR(M50="",O50=""),"",MIN(M50,O50))</f>
        <v/>
      </c>
      <c r="Q50" s="36">
        <f>IF(OR(M50="",O50=""),"",M50-O50)</f>
        <v/>
      </c>
      <c r="R50" s="21">
        <f>IF(OR(M50="",H50=""),"",IFERROR(M50/H50,""))</f>
        <v/>
      </c>
      <c r="S50" s="22">
        <f>IF(OR(C50="",D50=""),"",C50-D50)</f>
        <v/>
      </c>
      <c r="T50" s="23">
        <f>IF(A50="","",IF(COUNTBLANK(B50:L50)&gt;0,"Angaben fehlen",IF(N50="","Stufe ohne Satz",IF(D50&gt;C50,"Storno nach Termin",IF(M50&gt;O50,"Direkte Kosten über Richtwert",IF(R50&gt;'Parameter'!$B$5,"Kostenquote über Schwelle",""))))))</f>
        <v/>
      </c>
    </row>
    <row r="51" ht="30" customHeight="1">
      <c r="A51" s="15" t="n"/>
      <c r="B51" s="15" t="n"/>
      <c r="C51" s="37" t="n"/>
      <c r="D51" s="37" t="n"/>
      <c r="E51" s="15" t="n"/>
      <c r="F51" s="15" t="n"/>
      <c r="G51" s="15" t="n"/>
      <c r="H51" s="38" t="n"/>
      <c r="I51" s="38" t="n"/>
      <c r="J51" s="38" t="n"/>
      <c r="K51" s="38" t="n"/>
      <c r="L51" s="38" t="n"/>
      <c r="M51" s="35">
        <f>IF(COUNTA(H51:L51)=0,"",MAX(0,SUM(H51:K51)-IF(L51="",0,L51)))</f>
        <v/>
      </c>
      <c r="N51" s="18">
        <f>IF(E51="","",IFERROR(VLOOKUP(E51,'Parameter'!$A$11:$B$14,2,FALSE),""))</f>
        <v/>
      </c>
      <c r="O51" s="35">
        <f>IF(OR(H51="",N51=""),"",H51*N51)</f>
        <v/>
      </c>
      <c r="P51" s="35">
        <f>IF(OR(M51="",O51=""),"",MIN(M51,O51))</f>
        <v/>
      </c>
      <c r="Q51" s="35">
        <f>IF(OR(M51="",O51=""),"",M51-O51)</f>
        <v/>
      </c>
      <c r="R51" s="18">
        <f>IF(OR(M51="",H51=""),"",IFERROR(M51/H51,""))</f>
        <v/>
      </c>
      <c r="S51" s="19">
        <f>IF(OR(C51="",D51=""),"",C51-D51)</f>
        <v/>
      </c>
      <c r="T51" s="20">
        <f>IF(A51="","",IF(COUNTBLANK(B51:L51)&gt;0,"Angaben fehlen",IF(N51="","Stufe ohne Satz",IF(D51&gt;C51,"Storno nach Termin",IF(M51&gt;O51,"Direkte Kosten über Richtwert",IF(R51&gt;'Parameter'!$B$5,"Kostenquote über Schwelle",""))))))</f>
        <v/>
      </c>
    </row>
    <row r="52" ht="30" customHeight="1">
      <c r="A52" s="15" t="n"/>
      <c r="B52" s="15" t="n"/>
      <c r="C52" s="37" t="n"/>
      <c r="D52" s="37" t="n"/>
      <c r="E52" s="15" t="n"/>
      <c r="F52" s="15" t="n"/>
      <c r="G52" s="15" t="n"/>
      <c r="H52" s="38" t="n"/>
      <c r="I52" s="38" t="n"/>
      <c r="J52" s="38" t="n"/>
      <c r="K52" s="38" t="n"/>
      <c r="L52" s="38" t="n"/>
      <c r="M52" s="36">
        <f>IF(COUNTA(H52:L52)=0,"",MAX(0,SUM(H52:K52)-IF(L52="",0,L52)))</f>
        <v/>
      </c>
      <c r="N52" s="21">
        <f>IF(E52="","",IFERROR(VLOOKUP(E52,'Parameter'!$A$11:$B$14,2,FALSE),""))</f>
        <v/>
      </c>
      <c r="O52" s="36">
        <f>IF(OR(H52="",N52=""),"",H52*N52)</f>
        <v/>
      </c>
      <c r="P52" s="36">
        <f>IF(OR(M52="",O52=""),"",MIN(M52,O52))</f>
        <v/>
      </c>
      <c r="Q52" s="36">
        <f>IF(OR(M52="",O52=""),"",M52-O52)</f>
        <v/>
      </c>
      <c r="R52" s="21">
        <f>IF(OR(M52="",H52=""),"",IFERROR(M52/H52,""))</f>
        <v/>
      </c>
      <c r="S52" s="22">
        <f>IF(OR(C52="",D52=""),"",C52-D52)</f>
        <v/>
      </c>
      <c r="T52" s="23">
        <f>IF(A52="","",IF(COUNTBLANK(B52:L52)&gt;0,"Angaben fehlen",IF(N52="","Stufe ohne Satz",IF(D52&gt;C52,"Storno nach Termin",IF(M52&gt;O52,"Direkte Kosten über Richtwert",IF(R52&gt;'Parameter'!$B$5,"Kostenquote über Schwelle",""))))))</f>
        <v/>
      </c>
    </row>
    <row r="53" ht="30" customHeight="1">
      <c r="A53" s="15" t="n"/>
      <c r="B53" s="15" t="n"/>
      <c r="C53" s="37" t="n"/>
      <c r="D53" s="37" t="n"/>
      <c r="E53" s="15" t="n"/>
      <c r="F53" s="15" t="n"/>
      <c r="G53" s="15" t="n"/>
      <c r="H53" s="38" t="n"/>
      <c r="I53" s="38" t="n"/>
      <c r="J53" s="38" t="n"/>
      <c r="K53" s="38" t="n"/>
      <c r="L53" s="38" t="n"/>
      <c r="M53" s="35">
        <f>IF(COUNTA(H53:L53)=0,"",MAX(0,SUM(H53:K53)-IF(L53="",0,L53)))</f>
        <v/>
      </c>
      <c r="N53" s="18">
        <f>IF(E53="","",IFERROR(VLOOKUP(E53,'Parameter'!$A$11:$B$14,2,FALSE),""))</f>
        <v/>
      </c>
      <c r="O53" s="35">
        <f>IF(OR(H53="",N53=""),"",H53*N53)</f>
        <v/>
      </c>
      <c r="P53" s="35">
        <f>IF(OR(M53="",O53=""),"",MIN(M53,O53))</f>
        <v/>
      </c>
      <c r="Q53" s="35">
        <f>IF(OR(M53="",O53=""),"",M53-O53)</f>
        <v/>
      </c>
      <c r="R53" s="18">
        <f>IF(OR(M53="",H53=""),"",IFERROR(M53/H53,""))</f>
        <v/>
      </c>
      <c r="S53" s="19">
        <f>IF(OR(C53="",D53=""),"",C53-D53)</f>
        <v/>
      </c>
      <c r="T53" s="20">
        <f>IF(A53="","",IF(COUNTBLANK(B53:L53)&gt;0,"Angaben fehlen",IF(N53="","Stufe ohne Satz",IF(D53&gt;C53,"Storno nach Termin",IF(M53&gt;O53,"Direkte Kosten über Richtwert",IF(R53&gt;'Parameter'!$B$5,"Kostenquote über Schwelle",""))))))</f>
        <v/>
      </c>
    </row>
    <row r="54" ht="30" customHeight="1">
      <c r="A54" s="15" t="n"/>
      <c r="B54" s="15" t="n"/>
      <c r="C54" s="37" t="n"/>
      <c r="D54" s="37" t="n"/>
      <c r="E54" s="15" t="n"/>
      <c r="F54" s="15" t="n"/>
      <c r="G54" s="15" t="n"/>
      <c r="H54" s="38" t="n"/>
      <c r="I54" s="38" t="n"/>
      <c r="J54" s="38" t="n"/>
      <c r="K54" s="38" t="n"/>
      <c r="L54" s="38" t="n"/>
      <c r="M54" s="36">
        <f>IF(COUNTA(H54:L54)=0,"",MAX(0,SUM(H54:K54)-IF(L54="",0,L54)))</f>
        <v/>
      </c>
      <c r="N54" s="21">
        <f>IF(E54="","",IFERROR(VLOOKUP(E54,'Parameter'!$A$11:$B$14,2,FALSE),""))</f>
        <v/>
      </c>
      <c r="O54" s="36">
        <f>IF(OR(H54="",N54=""),"",H54*N54)</f>
        <v/>
      </c>
      <c r="P54" s="36">
        <f>IF(OR(M54="",O54=""),"",MIN(M54,O54))</f>
        <v/>
      </c>
      <c r="Q54" s="36">
        <f>IF(OR(M54="",O54=""),"",M54-O54)</f>
        <v/>
      </c>
      <c r="R54" s="21">
        <f>IF(OR(M54="",H54=""),"",IFERROR(M54/H54,""))</f>
        <v/>
      </c>
      <c r="S54" s="22">
        <f>IF(OR(C54="",D54=""),"",C54-D54)</f>
        <v/>
      </c>
      <c r="T54" s="23">
        <f>IF(A54="","",IF(COUNTBLANK(B54:L54)&gt;0,"Angaben fehlen",IF(N54="","Stufe ohne Satz",IF(D54&gt;C54,"Storno nach Termin",IF(M54&gt;O54,"Direkte Kosten über Richtwert",IF(R54&gt;'Parameter'!$B$5,"Kostenquote über Schwelle",""))))))</f>
        <v/>
      </c>
    </row>
    <row r="55" ht="30" customHeight="1">
      <c r="A55" s="15" t="n"/>
      <c r="B55" s="15" t="n"/>
      <c r="C55" s="37" t="n"/>
      <c r="D55" s="37" t="n"/>
      <c r="E55" s="15" t="n"/>
      <c r="F55" s="15" t="n"/>
      <c r="G55" s="15" t="n"/>
      <c r="H55" s="38" t="n"/>
      <c r="I55" s="38" t="n"/>
      <c r="J55" s="38" t="n"/>
      <c r="K55" s="38" t="n"/>
      <c r="L55" s="38" t="n"/>
      <c r="M55" s="35">
        <f>IF(COUNTA(H55:L55)=0,"",MAX(0,SUM(H55:K55)-IF(L55="",0,L55)))</f>
        <v/>
      </c>
      <c r="N55" s="18">
        <f>IF(E55="","",IFERROR(VLOOKUP(E55,'Parameter'!$A$11:$B$14,2,FALSE),""))</f>
        <v/>
      </c>
      <c r="O55" s="35">
        <f>IF(OR(H55="",N55=""),"",H55*N55)</f>
        <v/>
      </c>
      <c r="P55" s="35">
        <f>IF(OR(M55="",O55=""),"",MIN(M55,O55))</f>
        <v/>
      </c>
      <c r="Q55" s="35">
        <f>IF(OR(M55="",O55=""),"",M55-O55)</f>
        <v/>
      </c>
      <c r="R55" s="18">
        <f>IF(OR(M55="",H55=""),"",IFERROR(M55/H55,""))</f>
        <v/>
      </c>
      <c r="S55" s="19">
        <f>IF(OR(C55="",D55=""),"",C55-D55)</f>
        <v/>
      </c>
      <c r="T55" s="20">
        <f>IF(A55="","",IF(COUNTBLANK(B55:L55)&gt;0,"Angaben fehlen",IF(N55="","Stufe ohne Satz",IF(D55&gt;C55,"Storno nach Termin",IF(M55&gt;O55,"Direkte Kosten über Richtwert",IF(R55&gt;'Parameter'!$B$5,"Kostenquote über Schwelle",""))))))</f>
        <v/>
      </c>
    </row>
    <row r="56" ht="30" customHeight="1">
      <c r="A56" s="15" t="n"/>
      <c r="B56" s="15" t="n"/>
      <c r="C56" s="37" t="n"/>
      <c r="D56" s="37" t="n"/>
      <c r="E56" s="15" t="n"/>
      <c r="F56" s="15" t="n"/>
      <c r="G56" s="15" t="n"/>
      <c r="H56" s="38" t="n"/>
      <c r="I56" s="38" t="n"/>
      <c r="J56" s="38" t="n"/>
      <c r="K56" s="38" t="n"/>
      <c r="L56" s="38" t="n"/>
      <c r="M56" s="36">
        <f>IF(COUNTA(H56:L56)=0,"",MAX(0,SUM(H56:K56)-IF(L56="",0,L56)))</f>
        <v/>
      </c>
      <c r="N56" s="21">
        <f>IF(E56="","",IFERROR(VLOOKUP(E56,'Parameter'!$A$11:$B$14,2,FALSE),""))</f>
        <v/>
      </c>
      <c r="O56" s="36">
        <f>IF(OR(H56="",N56=""),"",H56*N56)</f>
        <v/>
      </c>
      <c r="P56" s="36">
        <f>IF(OR(M56="",O56=""),"",MIN(M56,O56))</f>
        <v/>
      </c>
      <c r="Q56" s="36">
        <f>IF(OR(M56="",O56=""),"",M56-O56)</f>
        <v/>
      </c>
      <c r="R56" s="21">
        <f>IF(OR(M56="",H56=""),"",IFERROR(M56/H56,""))</f>
        <v/>
      </c>
      <c r="S56" s="22">
        <f>IF(OR(C56="",D56=""),"",C56-D56)</f>
        <v/>
      </c>
      <c r="T56" s="23">
        <f>IF(A56="","",IF(COUNTBLANK(B56:L56)&gt;0,"Angaben fehlen",IF(N56="","Stufe ohne Satz",IF(D56&gt;C56,"Storno nach Termin",IF(M56&gt;O56,"Direkte Kosten über Richtwert",IF(R56&gt;'Parameter'!$B$5,"Kostenquote über Schwelle",""))))))</f>
        <v/>
      </c>
    </row>
    <row r="57" ht="30" customHeight="1">
      <c r="A57" s="15" t="n"/>
      <c r="B57" s="15" t="n"/>
      <c r="C57" s="37" t="n"/>
      <c r="D57" s="37" t="n"/>
      <c r="E57" s="15" t="n"/>
      <c r="F57" s="15" t="n"/>
      <c r="G57" s="15" t="n"/>
      <c r="H57" s="38" t="n"/>
      <c r="I57" s="38" t="n"/>
      <c r="J57" s="38" t="n"/>
      <c r="K57" s="38" t="n"/>
      <c r="L57" s="38" t="n"/>
      <c r="M57" s="35">
        <f>IF(COUNTA(H57:L57)=0,"",MAX(0,SUM(H57:K57)-IF(L57="",0,L57)))</f>
        <v/>
      </c>
      <c r="N57" s="18">
        <f>IF(E57="","",IFERROR(VLOOKUP(E57,'Parameter'!$A$11:$B$14,2,FALSE),""))</f>
        <v/>
      </c>
      <c r="O57" s="35">
        <f>IF(OR(H57="",N57=""),"",H57*N57)</f>
        <v/>
      </c>
      <c r="P57" s="35">
        <f>IF(OR(M57="",O57=""),"",MIN(M57,O57))</f>
        <v/>
      </c>
      <c r="Q57" s="35">
        <f>IF(OR(M57="",O57=""),"",M57-O57)</f>
        <v/>
      </c>
      <c r="R57" s="18">
        <f>IF(OR(M57="",H57=""),"",IFERROR(M57/H57,""))</f>
        <v/>
      </c>
      <c r="S57" s="19">
        <f>IF(OR(C57="",D57=""),"",C57-D57)</f>
        <v/>
      </c>
      <c r="T57" s="20">
        <f>IF(A57="","",IF(COUNTBLANK(B57:L57)&gt;0,"Angaben fehlen",IF(N57="","Stufe ohne Satz",IF(D57&gt;C57,"Storno nach Termin",IF(M57&gt;O57,"Direkte Kosten über Richtwert",IF(R57&gt;'Parameter'!$B$5,"Kostenquote über Schwelle",""))))))</f>
        <v/>
      </c>
    </row>
    <row r="58" ht="30" customHeight="1">
      <c r="A58" s="15" t="n"/>
      <c r="B58" s="15" t="n"/>
      <c r="C58" s="37" t="n"/>
      <c r="D58" s="37" t="n"/>
      <c r="E58" s="15" t="n"/>
      <c r="F58" s="15" t="n"/>
      <c r="G58" s="15" t="n"/>
      <c r="H58" s="38" t="n"/>
      <c r="I58" s="38" t="n"/>
      <c r="J58" s="38" t="n"/>
      <c r="K58" s="38" t="n"/>
      <c r="L58" s="38" t="n"/>
      <c r="M58" s="36">
        <f>IF(COUNTA(H58:L58)=0,"",MAX(0,SUM(H58:K58)-IF(L58="",0,L58)))</f>
        <v/>
      </c>
      <c r="N58" s="21">
        <f>IF(E58="","",IFERROR(VLOOKUP(E58,'Parameter'!$A$11:$B$14,2,FALSE),""))</f>
        <v/>
      </c>
      <c r="O58" s="36">
        <f>IF(OR(H58="",N58=""),"",H58*N58)</f>
        <v/>
      </c>
      <c r="P58" s="36">
        <f>IF(OR(M58="",O58=""),"",MIN(M58,O58))</f>
        <v/>
      </c>
      <c r="Q58" s="36">
        <f>IF(OR(M58="",O58=""),"",M58-O58)</f>
        <v/>
      </c>
      <c r="R58" s="21">
        <f>IF(OR(M58="",H58=""),"",IFERROR(M58/H58,""))</f>
        <v/>
      </c>
      <c r="S58" s="22">
        <f>IF(OR(C58="",D58=""),"",C58-D58)</f>
        <v/>
      </c>
      <c r="T58" s="23">
        <f>IF(A58="","",IF(COUNTBLANK(B58:L58)&gt;0,"Angaben fehlen",IF(N58="","Stufe ohne Satz",IF(D58&gt;C58,"Storno nach Termin",IF(M58&gt;O58,"Direkte Kosten über Richtwert",IF(R58&gt;'Parameter'!$B$5,"Kostenquote über Schwelle",""))))))</f>
        <v/>
      </c>
    </row>
    <row r="59" ht="30" customHeight="1">
      <c r="A59" s="15" t="n"/>
      <c r="B59" s="15" t="n"/>
      <c r="C59" s="37" t="n"/>
      <c r="D59" s="37" t="n"/>
      <c r="E59" s="15" t="n"/>
      <c r="F59" s="15" t="n"/>
      <c r="G59" s="15" t="n"/>
      <c r="H59" s="38" t="n"/>
      <c r="I59" s="38" t="n"/>
      <c r="J59" s="38" t="n"/>
      <c r="K59" s="38" t="n"/>
      <c r="L59" s="38" t="n"/>
      <c r="M59" s="35">
        <f>IF(COUNTA(H59:L59)=0,"",MAX(0,SUM(H59:K59)-IF(L59="",0,L59)))</f>
        <v/>
      </c>
      <c r="N59" s="18">
        <f>IF(E59="","",IFERROR(VLOOKUP(E59,'Parameter'!$A$11:$B$14,2,FALSE),""))</f>
        <v/>
      </c>
      <c r="O59" s="35">
        <f>IF(OR(H59="",N59=""),"",H59*N59)</f>
        <v/>
      </c>
      <c r="P59" s="35">
        <f>IF(OR(M59="",O59=""),"",MIN(M59,O59))</f>
        <v/>
      </c>
      <c r="Q59" s="35">
        <f>IF(OR(M59="",O59=""),"",M59-O59)</f>
        <v/>
      </c>
      <c r="R59" s="18">
        <f>IF(OR(M59="",H59=""),"",IFERROR(M59/H59,""))</f>
        <v/>
      </c>
      <c r="S59" s="19">
        <f>IF(OR(C59="",D59=""),"",C59-D59)</f>
        <v/>
      </c>
      <c r="T59" s="20">
        <f>IF(A59="","",IF(COUNTBLANK(B59:L59)&gt;0,"Angaben fehlen",IF(N59="","Stufe ohne Satz",IF(D59&gt;C59,"Storno nach Termin",IF(M59&gt;O59,"Direkte Kosten über Richtwert",IF(R59&gt;'Parameter'!$B$5,"Kostenquote über Schwelle",""))))))</f>
        <v/>
      </c>
    </row>
    <row r="60" ht="30" customHeight="1">
      <c r="A60" s="15" t="n"/>
      <c r="B60" s="15" t="n"/>
      <c r="C60" s="37" t="n"/>
      <c r="D60" s="37" t="n"/>
      <c r="E60" s="15" t="n"/>
      <c r="F60" s="15" t="n"/>
      <c r="G60" s="15" t="n"/>
      <c r="H60" s="38" t="n"/>
      <c r="I60" s="38" t="n"/>
      <c r="J60" s="38" t="n"/>
      <c r="K60" s="38" t="n"/>
      <c r="L60" s="38" t="n"/>
      <c r="M60" s="36">
        <f>IF(COUNTA(H60:L60)=0,"",MAX(0,SUM(H60:K60)-IF(L60="",0,L60)))</f>
        <v/>
      </c>
      <c r="N60" s="21">
        <f>IF(E60="","",IFERROR(VLOOKUP(E60,'Parameter'!$A$11:$B$14,2,FALSE),""))</f>
        <v/>
      </c>
      <c r="O60" s="36">
        <f>IF(OR(H60="",N60=""),"",H60*N60)</f>
        <v/>
      </c>
      <c r="P60" s="36">
        <f>IF(OR(M60="",O60=""),"",MIN(M60,O60))</f>
        <v/>
      </c>
      <c r="Q60" s="36">
        <f>IF(OR(M60="",O60=""),"",M60-O60)</f>
        <v/>
      </c>
      <c r="R60" s="21">
        <f>IF(OR(M60="",H60=""),"",IFERROR(M60/H60,""))</f>
        <v/>
      </c>
      <c r="S60" s="22">
        <f>IF(OR(C60="",D60=""),"",C60-D60)</f>
        <v/>
      </c>
      <c r="T60" s="23">
        <f>IF(A60="","",IF(COUNTBLANK(B60:L60)&gt;0,"Angaben fehlen",IF(N60="","Stufe ohne Satz",IF(D60&gt;C60,"Storno nach Termin",IF(M60&gt;O60,"Direkte Kosten über Richtwert",IF(R60&gt;'Parameter'!$B$5,"Kostenquote über Schwelle",""))))))</f>
        <v/>
      </c>
    </row>
    <row r="61" ht="30" customHeight="1">
      <c r="A61" s="15" t="n"/>
      <c r="B61" s="15" t="n"/>
      <c r="C61" s="37" t="n"/>
      <c r="D61" s="37" t="n"/>
      <c r="E61" s="15" t="n"/>
      <c r="F61" s="15" t="n"/>
      <c r="G61" s="15" t="n"/>
      <c r="H61" s="38" t="n"/>
      <c r="I61" s="38" t="n"/>
      <c r="J61" s="38" t="n"/>
      <c r="K61" s="38" t="n"/>
      <c r="L61" s="38" t="n"/>
      <c r="M61" s="35">
        <f>IF(COUNTA(H61:L61)=0,"",MAX(0,SUM(H61:K61)-IF(L61="",0,L61)))</f>
        <v/>
      </c>
      <c r="N61" s="18">
        <f>IF(E61="","",IFERROR(VLOOKUP(E61,'Parameter'!$A$11:$B$14,2,FALSE),""))</f>
        <v/>
      </c>
      <c r="O61" s="35">
        <f>IF(OR(H61="",N61=""),"",H61*N61)</f>
        <v/>
      </c>
      <c r="P61" s="35">
        <f>IF(OR(M61="",O61=""),"",MIN(M61,O61))</f>
        <v/>
      </c>
      <c r="Q61" s="35">
        <f>IF(OR(M61="",O61=""),"",M61-O61)</f>
        <v/>
      </c>
      <c r="R61" s="18">
        <f>IF(OR(M61="",H61=""),"",IFERROR(M61/H61,""))</f>
        <v/>
      </c>
      <c r="S61" s="19">
        <f>IF(OR(C61="",D61=""),"",C61-D61)</f>
        <v/>
      </c>
      <c r="T61" s="20">
        <f>IF(A61="","",IF(COUNTBLANK(B61:L61)&gt;0,"Angaben fehlen",IF(N61="","Stufe ohne Satz",IF(D61&gt;C61,"Storno nach Termin",IF(M61&gt;O61,"Direkte Kosten über Richtwert",IF(R61&gt;'Parameter'!$B$5,"Kostenquote über Schwelle",""))))))</f>
        <v/>
      </c>
    </row>
    <row r="62" ht="30" customHeight="1">
      <c r="A62" s="15" t="n"/>
      <c r="B62" s="15" t="n"/>
      <c r="C62" s="37" t="n"/>
      <c r="D62" s="37" t="n"/>
      <c r="E62" s="15" t="n"/>
      <c r="F62" s="15" t="n"/>
      <c r="G62" s="15" t="n"/>
      <c r="H62" s="38" t="n"/>
      <c r="I62" s="38" t="n"/>
      <c r="J62" s="38" t="n"/>
      <c r="K62" s="38" t="n"/>
      <c r="L62" s="38" t="n"/>
      <c r="M62" s="36">
        <f>IF(COUNTA(H62:L62)=0,"",MAX(0,SUM(H62:K62)-IF(L62="",0,L62)))</f>
        <v/>
      </c>
      <c r="N62" s="21">
        <f>IF(E62="","",IFERROR(VLOOKUP(E62,'Parameter'!$A$11:$B$14,2,FALSE),""))</f>
        <v/>
      </c>
      <c r="O62" s="36">
        <f>IF(OR(H62="",N62=""),"",H62*N62)</f>
        <v/>
      </c>
      <c r="P62" s="36">
        <f>IF(OR(M62="",O62=""),"",MIN(M62,O62))</f>
        <v/>
      </c>
      <c r="Q62" s="36">
        <f>IF(OR(M62="",O62=""),"",M62-O62)</f>
        <v/>
      </c>
      <c r="R62" s="21">
        <f>IF(OR(M62="",H62=""),"",IFERROR(M62/H62,""))</f>
        <v/>
      </c>
      <c r="S62" s="22">
        <f>IF(OR(C62="",D62=""),"",C62-D62)</f>
        <v/>
      </c>
      <c r="T62" s="23">
        <f>IF(A62="","",IF(COUNTBLANK(B62:L62)&gt;0,"Angaben fehlen",IF(N62="","Stufe ohne Satz",IF(D62&gt;C62,"Storno nach Termin",IF(M62&gt;O62,"Direkte Kosten über Richtwert",IF(R62&gt;'Parameter'!$B$5,"Kostenquote über Schwelle",""))))))</f>
        <v/>
      </c>
    </row>
    <row r="63" ht="30" customHeight="1">
      <c r="A63" s="15" t="n"/>
      <c r="B63" s="15" t="n"/>
      <c r="C63" s="37" t="n"/>
      <c r="D63" s="37" t="n"/>
      <c r="E63" s="15" t="n"/>
      <c r="F63" s="15" t="n"/>
      <c r="G63" s="15" t="n"/>
      <c r="H63" s="38" t="n"/>
      <c r="I63" s="38" t="n"/>
      <c r="J63" s="38" t="n"/>
      <c r="K63" s="38" t="n"/>
      <c r="L63" s="38" t="n"/>
      <c r="M63" s="35">
        <f>IF(COUNTA(H63:L63)=0,"",MAX(0,SUM(H63:K63)-IF(L63="",0,L63)))</f>
        <v/>
      </c>
      <c r="N63" s="18">
        <f>IF(E63="","",IFERROR(VLOOKUP(E63,'Parameter'!$A$11:$B$14,2,FALSE),""))</f>
        <v/>
      </c>
      <c r="O63" s="35">
        <f>IF(OR(H63="",N63=""),"",H63*N63)</f>
        <v/>
      </c>
      <c r="P63" s="35">
        <f>IF(OR(M63="",O63=""),"",MIN(M63,O63))</f>
        <v/>
      </c>
      <c r="Q63" s="35">
        <f>IF(OR(M63="",O63=""),"",M63-O63)</f>
        <v/>
      </c>
      <c r="R63" s="18">
        <f>IF(OR(M63="",H63=""),"",IFERROR(M63/H63,""))</f>
        <v/>
      </c>
      <c r="S63" s="19">
        <f>IF(OR(C63="",D63=""),"",C63-D63)</f>
        <v/>
      </c>
      <c r="T63" s="20">
        <f>IF(A63="","",IF(COUNTBLANK(B63:L63)&gt;0,"Angaben fehlen",IF(N63="","Stufe ohne Satz",IF(D63&gt;C63,"Storno nach Termin",IF(M63&gt;O63,"Direkte Kosten über Richtwert",IF(R63&gt;'Parameter'!$B$5,"Kostenquote über Schwelle",""))))))</f>
        <v/>
      </c>
    </row>
    <row r="64" ht="30" customHeight="1">
      <c r="A64" s="15" t="n"/>
      <c r="B64" s="15" t="n"/>
      <c r="C64" s="37" t="n"/>
      <c r="D64" s="37" t="n"/>
      <c r="E64" s="15" t="n"/>
      <c r="F64" s="15" t="n"/>
      <c r="G64" s="15" t="n"/>
      <c r="H64" s="38" t="n"/>
      <c r="I64" s="38" t="n"/>
      <c r="J64" s="38" t="n"/>
      <c r="K64" s="38" t="n"/>
      <c r="L64" s="38" t="n"/>
      <c r="M64" s="36">
        <f>IF(COUNTA(H64:L64)=0,"",MAX(0,SUM(H64:K64)-IF(L64="",0,L64)))</f>
        <v/>
      </c>
      <c r="N64" s="21">
        <f>IF(E64="","",IFERROR(VLOOKUP(E64,'Parameter'!$A$11:$B$14,2,FALSE),""))</f>
        <v/>
      </c>
      <c r="O64" s="36">
        <f>IF(OR(H64="",N64=""),"",H64*N64)</f>
        <v/>
      </c>
      <c r="P64" s="36">
        <f>IF(OR(M64="",O64=""),"",MIN(M64,O64))</f>
        <v/>
      </c>
      <c r="Q64" s="36">
        <f>IF(OR(M64="",O64=""),"",M64-O64)</f>
        <v/>
      </c>
      <c r="R64" s="21">
        <f>IF(OR(M64="",H64=""),"",IFERROR(M64/H64,""))</f>
        <v/>
      </c>
      <c r="S64" s="22">
        <f>IF(OR(C64="",D64=""),"",C64-D64)</f>
        <v/>
      </c>
      <c r="T64" s="23">
        <f>IF(A64="","",IF(COUNTBLANK(B64:L64)&gt;0,"Angaben fehlen",IF(N64="","Stufe ohne Satz",IF(D64&gt;C64,"Storno nach Termin",IF(M64&gt;O64,"Direkte Kosten über Richtwert",IF(R64&gt;'Parameter'!$B$5,"Kostenquote über Schwelle",""))))))</f>
        <v/>
      </c>
    </row>
    <row r="65" ht="30" customHeight="1">
      <c r="A65" s="15" t="n"/>
      <c r="B65" s="15" t="n"/>
      <c r="C65" s="37" t="n"/>
      <c r="D65" s="37" t="n"/>
      <c r="E65" s="15" t="n"/>
      <c r="F65" s="15" t="n"/>
      <c r="G65" s="15" t="n"/>
      <c r="H65" s="38" t="n"/>
      <c r="I65" s="38" t="n"/>
      <c r="J65" s="38" t="n"/>
      <c r="K65" s="38" t="n"/>
      <c r="L65" s="38" t="n"/>
      <c r="M65" s="35">
        <f>IF(COUNTA(H65:L65)=0,"",MAX(0,SUM(H65:K65)-IF(L65="",0,L65)))</f>
        <v/>
      </c>
      <c r="N65" s="18">
        <f>IF(E65="","",IFERROR(VLOOKUP(E65,'Parameter'!$A$11:$B$14,2,FALSE),""))</f>
        <v/>
      </c>
      <c r="O65" s="35">
        <f>IF(OR(H65="",N65=""),"",H65*N65)</f>
        <v/>
      </c>
      <c r="P65" s="35">
        <f>IF(OR(M65="",O65=""),"",MIN(M65,O65))</f>
        <v/>
      </c>
      <c r="Q65" s="35">
        <f>IF(OR(M65="",O65=""),"",M65-O65)</f>
        <v/>
      </c>
      <c r="R65" s="18">
        <f>IF(OR(M65="",H65=""),"",IFERROR(M65/H65,""))</f>
        <v/>
      </c>
      <c r="S65" s="19">
        <f>IF(OR(C65="",D65=""),"",C65-D65)</f>
        <v/>
      </c>
      <c r="T65" s="20">
        <f>IF(A65="","",IF(COUNTBLANK(B65:L65)&gt;0,"Angaben fehlen",IF(N65="","Stufe ohne Satz",IF(D65&gt;C65,"Storno nach Termin",IF(M65&gt;O65,"Direkte Kosten über Richtwert",IF(R65&gt;'Parameter'!$B$5,"Kostenquote über Schwelle",""))))))</f>
        <v/>
      </c>
    </row>
    <row r="66" ht="30" customHeight="1">
      <c r="A66" s="15" t="n"/>
      <c r="B66" s="15" t="n"/>
      <c r="C66" s="37" t="n"/>
      <c r="D66" s="37" t="n"/>
      <c r="E66" s="15" t="n"/>
      <c r="F66" s="15" t="n"/>
      <c r="G66" s="15" t="n"/>
      <c r="H66" s="38" t="n"/>
      <c r="I66" s="38" t="n"/>
      <c r="J66" s="38" t="n"/>
      <c r="K66" s="38" t="n"/>
      <c r="L66" s="38" t="n"/>
      <c r="M66" s="36">
        <f>IF(COUNTA(H66:L66)=0,"",MAX(0,SUM(H66:K66)-IF(L66="",0,L66)))</f>
        <v/>
      </c>
      <c r="N66" s="21">
        <f>IF(E66="","",IFERROR(VLOOKUP(E66,'Parameter'!$A$11:$B$14,2,FALSE),""))</f>
        <v/>
      </c>
      <c r="O66" s="36">
        <f>IF(OR(H66="",N66=""),"",H66*N66)</f>
        <v/>
      </c>
      <c r="P66" s="36">
        <f>IF(OR(M66="",O66=""),"",MIN(M66,O66))</f>
        <v/>
      </c>
      <c r="Q66" s="36">
        <f>IF(OR(M66="",O66=""),"",M66-O66)</f>
        <v/>
      </c>
      <c r="R66" s="21">
        <f>IF(OR(M66="",H66=""),"",IFERROR(M66/H66,""))</f>
        <v/>
      </c>
      <c r="S66" s="22">
        <f>IF(OR(C66="",D66=""),"",C66-D66)</f>
        <v/>
      </c>
      <c r="T66" s="23">
        <f>IF(A66="","",IF(COUNTBLANK(B66:L66)&gt;0,"Angaben fehlen",IF(N66="","Stufe ohne Satz",IF(D66&gt;C66,"Storno nach Termin",IF(M66&gt;O66,"Direkte Kosten über Richtwert",IF(R66&gt;'Parameter'!$B$5,"Kostenquote über Schwelle",""))))))</f>
        <v/>
      </c>
    </row>
    <row r="67" ht="30" customHeight="1">
      <c r="A67" s="15" t="n"/>
      <c r="B67" s="15" t="n"/>
      <c r="C67" s="37" t="n"/>
      <c r="D67" s="37" t="n"/>
      <c r="E67" s="15" t="n"/>
      <c r="F67" s="15" t="n"/>
      <c r="G67" s="15" t="n"/>
      <c r="H67" s="38" t="n"/>
      <c r="I67" s="38" t="n"/>
      <c r="J67" s="38" t="n"/>
      <c r="K67" s="38" t="n"/>
      <c r="L67" s="38" t="n"/>
      <c r="M67" s="35">
        <f>IF(COUNTA(H67:L67)=0,"",MAX(0,SUM(H67:K67)-IF(L67="",0,L67)))</f>
        <v/>
      </c>
      <c r="N67" s="18">
        <f>IF(E67="","",IFERROR(VLOOKUP(E67,'Parameter'!$A$11:$B$14,2,FALSE),""))</f>
        <v/>
      </c>
      <c r="O67" s="35">
        <f>IF(OR(H67="",N67=""),"",H67*N67)</f>
        <v/>
      </c>
      <c r="P67" s="35">
        <f>IF(OR(M67="",O67=""),"",MIN(M67,O67))</f>
        <v/>
      </c>
      <c r="Q67" s="35">
        <f>IF(OR(M67="",O67=""),"",M67-O67)</f>
        <v/>
      </c>
      <c r="R67" s="18">
        <f>IF(OR(M67="",H67=""),"",IFERROR(M67/H67,""))</f>
        <v/>
      </c>
      <c r="S67" s="19">
        <f>IF(OR(C67="",D67=""),"",C67-D67)</f>
        <v/>
      </c>
      <c r="T67" s="20">
        <f>IF(A67="","",IF(COUNTBLANK(B67:L67)&gt;0,"Angaben fehlen",IF(N67="","Stufe ohne Satz",IF(D67&gt;C67,"Storno nach Termin",IF(M67&gt;O67,"Direkte Kosten über Richtwert",IF(R67&gt;'Parameter'!$B$5,"Kostenquote über Schwelle",""))))))</f>
        <v/>
      </c>
    </row>
    <row r="68" ht="30" customHeight="1">
      <c r="A68" s="15" t="n"/>
      <c r="B68" s="15" t="n"/>
      <c r="C68" s="37" t="n"/>
      <c r="D68" s="37" t="n"/>
      <c r="E68" s="15" t="n"/>
      <c r="F68" s="15" t="n"/>
      <c r="G68" s="15" t="n"/>
      <c r="H68" s="38" t="n"/>
      <c r="I68" s="38" t="n"/>
      <c r="J68" s="38" t="n"/>
      <c r="K68" s="38" t="n"/>
      <c r="L68" s="38" t="n"/>
      <c r="M68" s="36">
        <f>IF(COUNTA(H68:L68)=0,"",MAX(0,SUM(H68:K68)-IF(L68="",0,L68)))</f>
        <v/>
      </c>
      <c r="N68" s="21">
        <f>IF(E68="","",IFERROR(VLOOKUP(E68,'Parameter'!$A$11:$B$14,2,FALSE),""))</f>
        <v/>
      </c>
      <c r="O68" s="36">
        <f>IF(OR(H68="",N68=""),"",H68*N68)</f>
        <v/>
      </c>
      <c r="P68" s="36">
        <f>IF(OR(M68="",O68=""),"",MIN(M68,O68))</f>
        <v/>
      </c>
      <c r="Q68" s="36">
        <f>IF(OR(M68="",O68=""),"",M68-O68)</f>
        <v/>
      </c>
      <c r="R68" s="21">
        <f>IF(OR(M68="",H68=""),"",IFERROR(M68/H68,""))</f>
        <v/>
      </c>
      <c r="S68" s="22">
        <f>IF(OR(C68="",D68=""),"",C68-D68)</f>
        <v/>
      </c>
      <c r="T68" s="23">
        <f>IF(A68="","",IF(COUNTBLANK(B68:L68)&gt;0,"Angaben fehlen",IF(N68="","Stufe ohne Satz",IF(D68&gt;C68,"Storno nach Termin",IF(M68&gt;O68,"Direkte Kosten über Richtwert",IF(R68&gt;'Parameter'!$B$5,"Kostenquote über Schwelle",""))))))</f>
        <v/>
      </c>
    </row>
    <row r="69" ht="30" customHeight="1">
      <c r="A69" s="15" t="n"/>
      <c r="B69" s="15" t="n"/>
      <c r="C69" s="37" t="n"/>
      <c r="D69" s="37" t="n"/>
      <c r="E69" s="15" t="n"/>
      <c r="F69" s="15" t="n"/>
      <c r="G69" s="15" t="n"/>
      <c r="H69" s="38" t="n"/>
      <c r="I69" s="38" t="n"/>
      <c r="J69" s="38" t="n"/>
      <c r="K69" s="38" t="n"/>
      <c r="L69" s="38" t="n"/>
      <c r="M69" s="35">
        <f>IF(COUNTA(H69:L69)=0,"",MAX(0,SUM(H69:K69)-IF(L69="",0,L69)))</f>
        <v/>
      </c>
      <c r="N69" s="18">
        <f>IF(E69="","",IFERROR(VLOOKUP(E69,'Parameter'!$A$11:$B$14,2,FALSE),""))</f>
        <v/>
      </c>
      <c r="O69" s="35">
        <f>IF(OR(H69="",N69=""),"",H69*N69)</f>
        <v/>
      </c>
      <c r="P69" s="35">
        <f>IF(OR(M69="",O69=""),"",MIN(M69,O69))</f>
        <v/>
      </c>
      <c r="Q69" s="35">
        <f>IF(OR(M69="",O69=""),"",M69-O69)</f>
        <v/>
      </c>
      <c r="R69" s="18">
        <f>IF(OR(M69="",H69=""),"",IFERROR(M69/H69,""))</f>
        <v/>
      </c>
      <c r="S69" s="19">
        <f>IF(OR(C69="",D69=""),"",C69-D69)</f>
        <v/>
      </c>
      <c r="T69" s="20">
        <f>IF(A69="","",IF(COUNTBLANK(B69:L69)&gt;0,"Angaben fehlen",IF(N69="","Stufe ohne Satz",IF(D69&gt;C69,"Storno nach Termin",IF(M69&gt;O69,"Direkte Kosten über Richtwert",IF(R69&gt;'Parameter'!$B$5,"Kostenquote über Schwelle",""))))))</f>
        <v/>
      </c>
    </row>
    <row r="70" ht="30" customHeight="1">
      <c r="A70" s="15" t="n"/>
      <c r="B70" s="15" t="n"/>
      <c r="C70" s="37" t="n"/>
      <c r="D70" s="37" t="n"/>
      <c r="E70" s="15" t="n"/>
      <c r="F70" s="15" t="n"/>
      <c r="G70" s="15" t="n"/>
      <c r="H70" s="38" t="n"/>
      <c r="I70" s="38" t="n"/>
      <c r="J70" s="38" t="n"/>
      <c r="K70" s="38" t="n"/>
      <c r="L70" s="38" t="n"/>
      <c r="M70" s="36">
        <f>IF(COUNTA(H70:L70)=0,"",MAX(0,SUM(H70:K70)-IF(L70="",0,L70)))</f>
        <v/>
      </c>
      <c r="N70" s="21">
        <f>IF(E70="","",IFERROR(VLOOKUP(E70,'Parameter'!$A$11:$B$14,2,FALSE),""))</f>
        <v/>
      </c>
      <c r="O70" s="36">
        <f>IF(OR(H70="",N70=""),"",H70*N70)</f>
        <v/>
      </c>
      <c r="P70" s="36">
        <f>IF(OR(M70="",O70=""),"",MIN(M70,O70))</f>
        <v/>
      </c>
      <c r="Q70" s="36">
        <f>IF(OR(M70="",O70=""),"",M70-O70)</f>
        <v/>
      </c>
      <c r="R70" s="21">
        <f>IF(OR(M70="",H70=""),"",IFERROR(M70/H70,""))</f>
        <v/>
      </c>
      <c r="S70" s="22">
        <f>IF(OR(C70="",D70=""),"",C70-D70)</f>
        <v/>
      </c>
      <c r="T70" s="23">
        <f>IF(A70="","",IF(COUNTBLANK(B70:L70)&gt;0,"Angaben fehlen",IF(N70="","Stufe ohne Satz",IF(D70&gt;C70,"Storno nach Termin",IF(M70&gt;O70,"Direkte Kosten über Richtwert",IF(R70&gt;'Parameter'!$B$5,"Kostenquote über Schwelle",""))))))</f>
        <v/>
      </c>
    </row>
    <row r="71" ht="30" customHeight="1">
      <c r="A71" s="15" t="n"/>
      <c r="B71" s="15" t="n"/>
      <c r="C71" s="37" t="n"/>
      <c r="D71" s="37" t="n"/>
      <c r="E71" s="15" t="n"/>
      <c r="F71" s="15" t="n"/>
      <c r="G71" s="15" t="n"/>
      <c r="H71" s="38" t="n"/>
      <c r="I71" s="38" t="n"/>
      <c r="J71" s="38" t="n"/>
      <c r="K71" s="38" t="n"/>
      <c r="L71" s="38" t="n"/>
      <c r="M71" s="35">
        <f>IF(COUNTA(H71:L71)=0,"",MAX(0,SUM(H71:K71)-IF(L71="",0,L71)))</f>
        <v/>
      </c>
      <c r="N71" s="18">
        <f>IF(E71="","",IFERROR(VLOOKUP(E71,'Parameter'!$A$11:$B$14,2,FALSE),""))</f>
        <v/>
      </c>
      <c r="O71" s="35">
        <f>IF(OR(H71="",N71=""),"",H71*N71)</f>
        <v/>
      </c>
      <c r="P71" s="35">
        <f>IF(OR(M71="",O71=""),"",MIN(M71,O71))</f>
        <v/>
      </c>
      <c r="Q71" s="35">
        <f>IF(OR(M71="",O71=""),"",M71-O71)</f>
        <v/>
      </c>
      <c r="R71" s="18">
        <f>IF(OR(M71="",H71=""),"",IFERROR(M71/H71,""))</f>
        <v/>
      </c>
      <c r="S71" s="19">
        <f>IF(OR(C71="",D71=""),"",C71-D71)</f>
        <v/>
      </c>
      <c r="T71" s="20">
        <f>IF(A71="","",IF(COUNTBLANK(B71:L71)&gt;0,"Angaben fehlen",IF(N71="","Stufe ohne Satz",IF(D71&gt;C71,"Storno nach Termin",IF(M71&gt;O71,"Direkte Kosten über Richtwert",IF(R71&gt;'Parameter'!$B$5,"Kostenquote über Schwelle",""))))))</f>
        <v/>
      </c>
    </row>
    <row r="72" ht="30" customHeight="1">
      <c r="A72" s="15" t="n"/>
      <c r="B72" s="15" t="n"/>
      <c r="C72" s="37" t="n"/>
      <c r="D72" s="37" t="n"/>
      <c r="E72" s="15" t="n"/>
      <c r="F72" s="15" t="n"/>
      <c r="G72" s="15" t="n"/>
      <c r="H72" s="38" t="n"/>
      <c r="I72" s="38" t="n"/>
      <c r="J72" s="38" t="n"/>
      <c r="K72" s="38" t="n"/>
      <c r="L72" s="38" t="n"/>
      <c r="M72" s="36">
        <f>IF(COUNTA(H72:L72)=0,"",MAX(0,SUM(H72:K72)-IF(L72="",0,L72)))</f>
        <v/>
      </c>
      <c r="N72" s="21">
        <f>IF(E72="","",IFERROR(VLOOKUP(E72,'Parameter'!$A$11:$B$14,2,FALSE),""))</f>
        <v/>
      </c>
      <c r="O72" s="36">
        <f>IF(OR(H72="",N72=""),"",H72*N72)</f>
        <v/>
      </c>
      <c r="P72" s="36">
        <f>IF(OR(M72="",O72=""),"",MIN(M72,O72))</f>
        <v/>
      </c>
      <c r="Q72" s="36">
        <f>IF(OR(M72="",O72=""),"",M72-O72)</f>
        <v/>
      </c>
      <c r="R72" s="21">
        <f>IF(OR(M72="",H72=""),"",IFERROR(M72/H72,""))</f>
        <v/>
      </c>
      <c r="S72" s="22">
        <f>IF(OR(C72="",D72=""),"",C72-D72)</f>
        <v/>
      </c>
      <c r="T72" s="23">
        <f>IF(A72="","",IF(COUNTBLANK(B72:L72)&gt;0,"Angaben fehlen",IF(N72="","Stufe ohne Satz",IF(D72&gt;C72,"Storno nach Termin",IF(M72&gt;O72,"Direkte Kosten über Richtwert",IF(R72&gt;'Parameter'!$B$5,"Kostenquote über Schwelle",""))))))</f>
        <v/>
      </c>
    </row>
    <row r="73" ht="30" customHeight="1">
      <c r="A73" s="15" t="n"/>
      <c r="B73" s="15" t="n"/>
      <c r="C73" s="37" t="n"/>
      <c r="D73" s="37" t="n"/>
      <c r="E73" s="15" t="n"/>
      <c r="F73" s="15" t="n"/>
      <c r="G73" s="15" t="n"/>
      <c r="H73" s="38" t="n"/>
      <c r="I73" s="38" t="n"/>
      <c r="J73" s="38" t="n"/>
      <c r="K73" s="38" t="n"/>
      <c r="L73" s="38" t="n"/>
      <c r="M73" s="35">
        <f>IF(COUNTA(H73:L73)=0,"",MAX(0,SUM(H73:K73)-IF(L73="",0,L73)))</f>
        <v/>
      </c>
      <c r="N73" s="18">
        <f>IF(E73="","",IFERROR(VLOOKUP(E73,'Parameter'!$A$11:$B$14,2,FALSE),""))</f>
        <v/>
      </c>
      <c r="O73" s="35">
        <f>IF(OR(H73="",N73=""),"",H73*N73)</f>
        <v/>
      </c>
      <c r="P73" s="35">
        <f>IF(OR(M73="",O73=""),"",MIN(M73,O73))</f>
        <v/>
      </c>
      <c r="Q73" s="35">
        <f>IF(OR(M73="",O73=""),"",M73-O73)</f>
        <v/>
      </c>
      <c r="R73" s="18">
        <f>IF(OR(M73="",H73=""),"",IFERROR(M73/H73,""))</f>
        <v/>
      </c>
      <c r="S73" s="19">
        <f>IF(OR(C73="",D73=""),"",C73-D73)</f>
        <v/>
      </c>
      <c r="T73" s="20">
        <f>IF(A73="","",IF(COUNTBLANK(B73:L73)&gt;0,"Angaben fehlen",IF(N73="","Stufe ohne Satz",IF(D73&gt;C73,"Storno nach Termin",IF(M73&gt;O73,"Direkte Kosten über Richtwert",IF(R73&gt;'Parameter'!$B$5,"Kostenquote über Schwelle",""))))))</f>
        <v/>
      </c>
    </row>
    <row r="74" ht="30" customHeight="1">
      <c r="A74" s="15" t="n"/>
      <c r="B74" s="15" t="n"/>
      <c r="C74" s="37" t="n"/>
      <c r="D74" s="37" t="n"/>
      <c r="E74" s="15" t="n"/>
      <c r="F74" s="15" t="n"/>
      <c r="G74" s="15" t="n"/>
      <c r="H74" s="38" t="n"/>
      <c r="I74" s="38" t="n"/>
      <c r="J74" s="38" t="n"/>
      <c r="K74" s="38" t="n"/>
      <c r="L74" s="38" t="n"/>
      <c r="M74" s="36">
        <f>IF(COUNTA(H74:L74)=0,"",MAX(0,SUM(H74:K74)-IF(L74="",0,L74)))</f>
        <v/>
      </c>
      <c r="N74" s="21">
        <f>IF(E74="","",IFERROR(VLOOKUP(E74,'Parameter'!$A$11:$B$14,2,FALSE),""))</f>
        <v/>
      </c>
      <c r="O74" s="36">
        <f>IF(OR(H74="",N74=""),"",H74*N74)</f>
        <v/>
      </c>
      <c r="P74" s="36">
        <f>IF(OR(M74="",O74=""),"",MIN(M74,O74))</f>
        <v/>
      </c>
      <c r="Q74" s="36">
        <f>IF(OR(M74="",O74=""),"",M74-O74)</f>
        <v/>
      </c>
      <c r="R74" s="21">
        <f>IF(OR(M74="",H74=""),"",IFERROR(M74/H74,""))</f>
        <v/>
      </c>
      <c r="S74" s="22">
        <f>IF(OR(C74="",D74=""),"",C74-D74)</f>
        <v/>
      </c>
      <c r="T74" s="23">
        <f>IF(A74="","",IF(COUNTBLANK(B74:L74)&gt;0,"Angaben fehlen",IF(N74="","Stufe ohne Satz",IF(D74&gt;C74,"Storno nach Termin",IF(M74&gt;O74,"Direkte Kosten über Richtwert",IF(R74&gt;'Parameter'!$B$5,"Kostenquote über Schwelle",""))))))</f>
        <v/>
      </c>
    </row>
    <row r="75" ht="30" customHeight="1">
      <c r="A75" s="15" t="n"/>
      <c r="B75" s="15" t="n"/>
      <c r="C75" s="37" t="n"/>
      <c r="D75" s="37" t="n"/>
      <c r="E75" s="15" t="n"/>
      <c r="F75" s="15" t="n"/>
      <c r="G75" s="15" t="n"/>
      <c r="H75" s="38" t="n"/>
      <c r="I75" s="38" t="n"/>
      <c r="J75" s="38" t="n"/>
      <c r="K75" s="38" t="n"/>
      <c r="L75" s="38" t="n"/>
      <c r="M75" s="35">
        <f>IF(COUNTA(H75:L75)=0,"",MAX(0,SUM(H75:K75)-IF(L75="",0,L75)))</f>
        <v/>
      </c>
      <c r="N75" s="18">
        <f>IF(E75="","",IFERROR(VLOOKUP(E75,'Parameter'!$A$11:$B$14,2,FALSE),""))</f>
        <v/>
      </c>
      <c r="O75" s="35">
        <f>IF(OR(H75="",N75=""),"",H75*N75)</f>
        <v/>
      </c>
      <c r="P75" s="35">
        <f>IF(OR(M75="",O75=""),"",MIN(M75,O75))</f>
        <v/>
      </c>
      <c r="Q75" s="35">
        <f>IF(OR(M75="",O75=""),"",M75-O75)</f>
        <v/>
      </c>
      <c r="R75" s="18">
        <f>IF(OR(M75="",H75=""),"",IFERROR(M75/H75,""))</f>
        <v/>
      </c>
      <c r="S75" s="19">
        <f>IF(OR(C75="",D75=""),"",C75-D75)</f>
        <v/>
      </c>
      <c r="T75" s="20">
        <f>IF(A75="","",IF(COUNTBLANK(B75:L75)&gt;0,"Angaben fehlen",IF(N75="","Stufe ohne Satz",IF(D75&gt;C75,"Storno nach Termin",IF(M75&gt;O75,"Direkte Kosten über Richtwert",IF(R75&gt;'Parameter'!$B$5,"Kostenquote über Schwelle",""))))))</f>
        <v/>
      </c>
    </row>
    <row r="76" ht="30" customHeight="1">
      <c r="A76" s="15" t="n"/>
      <c r="B76" s="15" t="n"/>
      <c r="C76" s="37" t="n"/>
      <c r="D76" s="37" t="n"/>
      <c r="E76" s="15" t="n"/>
      <c r="F76" s="15" t="n"/>
      <c r="G76" s="15" t="n"/>
      <c r="H76" s="38" t="n"/>
      <c r="I76" s="38" t="n"/>
      <c r="J76" s="38" t="n"/>
      <c r="K76" s="38" t="n"/>
      <c r="L76" s="38" t="n"/>
      <c r="M76" s="36">
        <f>IF(COUNTA(H76:L76)=0,"",MAX(0,SUM(H76:K76)-IF(L76="",0,L76)))</f>
        <v/>
      </c>
      <c r="N76" s="21">
        <f>IF(E76="","",IFERROR(VLOOKUP(E76,'Parameter'!$A$11:$B$14,2,FALSE),""))</f>
        <v/>
      </c>
      <c r="O76" s="36">
        <f>IF(OR(H76="",N76=""),"",H76*N76)</f>
        <v/>
      </c>
      <c r="P76" s="36">
        <f>IF(OR(M76="",O76=""),"",MIN(M76,O76))</f>
        <v/>
      </c>
      <c r="Q76" s="36">
        <f>IF(OR(M76="",O76=""),"",M76-O76)</f>
        <v/>
      </c>
      <c r="R76" s="21">
        <f>IF(OR(M76="",H76=""),"",IFERROR(M76/H76,""))</f>
        <v/>
      </c>
      <c r="S76" s="22">
        <f>IF(OR(C76="",D76=""),"",C76-D76)</f>
        <v/>
      </c>
      <c r="T76" s="23">
        <f>IF(A76="","",IF(COUNTBLANK(B76:L76)&gt;0,"Angaben fehlen",IF(N76="","Stufe ohne Satz",IF(D76&gt;C76,"Storno nach Termin",IF(M76&gt;O76,"Direkte Kosten über Richtwert",IF(R76&gt;'Parameter'!$B$5,"Kostenquote über Schwelle",""))))))</f>
        <v/>
      </c>
    </row>
    <row r="77" ht="30" customHeight="1">
      <c r="A77" s="15" t="n"/>
      <c r="B77" s="15" t="n"/>
      <c r="C77" s="37" t="n"/>
      <c r="D77" s="37" t="n"/>
      <c r="E77" s="15" t="n"/>
      <c r="F77" s="15" t="n"/>
      <c r="G77" s="15" t="n"/>
      <c r="H77" s="38" t="n"/>
      <c r="I77" s="38" t="n"/>
      <c r="J77" s="38" t="n"/>
      <c r="K77" s="38" t="n"/>
      <c r="L77" s="38" t="n"/>
      <c r="M77" s="35">
        <f>IF(COUNTA(H77:L77)=0,"",MAX(0,SUM(H77:K77)-IF(L77="",0,L77)))</f>
        <v/>
      </c>
      <c r="N77" s="18">
        <f>IF(E77="","",IFERROR(VLOOKUP(E77,'Parameter'!$A$11:$B$14,2,FALSE),""))</f>
        <v/>
      </c>
      <c r="O77" s="35">
        <f>IF(OR(H77="",N77=""),"",H77*N77)</f>
        <v/>
      </c>
      <c r="P77" s="35">
        <f>IF(OR(M77="",O77=""),"",MIN(M77,O77))</f>
        <v/>
      </c>
      <c r="Q77" s="35">
        <f>IF(OR(M77="",O77=""),"",M77-O77)</f>
        <v/>
      </c>
      <c r="R77" s="18">
        <f>IF(OR(M77="",H77=""),"",IFERROR(M77/H77,""))</f>
        <v/>
      </c>
      <c r="S77" s="19">
        <f>IF(OR(C77="",D77=""),"",C77-D77)</f>
        <v/>
      </c>
      <c r="T77" s="20">
        <f>IF(A77="","",IF(COUNTBLANK(B77:L77)&gt;0,"Angaben fehlen",IF(N77="","Stufe ohne Satz",IF(D77&gt;C77,"Storno nach Termin",IF(M77&gt;O77,"Direkte Kosten über Richtwert",IF(R77&gt;'Parameter'!$B$5,"Kostenquote über Schwelle",""))))))</f>
        <v/>
      </c>
    </row>
    <row r="78" ht="30" customHeight="1">
      <c r="A78" s="15" t="n"/>
      <c r="B78" s="15" t="n"/>
      <c r="C78" s="37" t="n"/>
      <c r="D78" s="37" t="n"/>
      <c r="E78" s="15" t="n"/>
      <c r="F78" s="15" t="n"/>
      <c r="G78" s="15" t="n"/>
      <c r="H78" s="38" t="n"/>
      <c r="I78" s="38" t="n"/>
      <c r="J78" s="38" t="n"/>
      <c r="K78" s="38" t="n"/>
      <c r="L78" s="38" t="n"/>
      <c r="M78" s="36">
        <f>IF(COUNTA(H78:L78)=0,"",MAX(0,SUM(H78:K78)-IF(L78="",0,L78)))</f>
        <v/>
      </c>
      <c r="N78" s="21">
        <f>IF(E78="","",IFERROR(VLOOKUP(E78,'Parameter'!$A$11:$B$14,2,FALSE),""))</f>
        <v/>
      </c>
      <c r="O78" s="36">
        <f>IF(OR(H78="",N78=""),"",H78*N78)</f>
        <v/>
      </c>
      <c r="P78" s="36">
        <f>IF(OR(M78="",O78=""),"",MIN(M78,O78))</f>
        <v/>
      </c>
      <c r="Q78" s="36">
        <f>IF(OR(M78="",O78=""),"",M78-O78)</f>
        <v/>
      </c>
      <c r="R78" s="21">
        <f>IF(OR(M78="",H78=""),"",IFERROR(M78/H78,""))</f>
        <v/>
      </c>
      <c r="S78" s="22">
        <f>IF(OR(C78="",D78=""),"",C78-D78)</f>
        <v/>
      </c>
      <c r="T78" s="23">
        <f>IF(A78="","",IF(COUNTBLANK(B78:L78)&gt;0,"Angaben fehlen",IF(N78="","Stufe ohne Satz",IF(D78&gt;C78,"Storno nach Termin",IF(M78&gt;O78,"Direkte Kosten über Richtwert",IF(R78&gt;'Parameter'!$B$5,"Kostenquote über Schwelle",""))))))</f>
        <v/>
      </c>
    </row>
    <row r="79" ht="30" customHeight="1">
      <c r="A79" s="15" t="n"/>
      <c r="B79" s="15" t="n"/>
      <c r="C79" s="37" t="n"/>
      <c r="D79" s="37" t="n"/>
      <c r="E79" s="15" t="n"/>
      <c r="F79" s="15" t="n"/>
      <c r="G79" s="15" t="n"/>
      <c r="H79" s="38" t="n"/>
      <c r="I79" s="38" t="n"/>
      <c r="J79" s="38" t="n"/>
      <c r="K79" s="38" t="n"/>
      <c r="L79" s="38" t="n"/>
      <c r="M79" s="35">
        <f>IF(COUNTA(H79:L79)=0,"",MAX(0,SUM(H79:K79)-IF(L79="",0,L79)))</f>
        <v/>
      </c>
      <c r="N79" s="18">
        <f>IF(E79="","",IFERROR(VLOOKUP(E79,'Parameter'!$A$11:$B$14,2,FALSE),""))</f>
        <v/>
      </c>
      <c r="O79" s="35">
        <f>IF(OR(H79="",N79=""),"",H79*N79)</f>
        <v/>
      </c>
      <c r="P79" s="35">
        <f>IF(OR(M79="",O79=""),"",MIN(M79,O79))</f>
        <v/>
      </c>
      <c r="Q79" s="35">
        <f>IF(OR(M79="",O79=""),"",M79-O79)</f>
        <v/>
      </c>
      <c r="R79" s="18">
        <f>IF(OR(M79="",H79=""),"",IFERROR(M79/H79,""))</f>
        <v/>
      </c>
      <c r="S79" s="19">
        <f>IF(OR(C79="",D79=""),"",C79-D79)</f>
        <v/>
      </c>
      <c r="T79" s="20">
        <f>IF(A79="","",IF(COUNTBLANK(B79:L79)&gt;0,"Angaben fehlen",IF(N79="","Stufe ohne Satz",IF(D79&gt;C79,"Storno nach Termin",IF(M79&gt;O79,"Direkte Kosten über Richtwert",IF(R79&gt;'Parameter'!$B$5,"Kostenquote über Schwelle",""))))))</f>
        <v/>
      </c>
    </row>
    <row r="80" ht="30" customHeight="1">
      <c r="A80" s="15" t="n"/>
      <c r="B80" s="15" t="n"/>
      <c r="C80" s="37" t="n"/>
      <c r="D80" s="37" t="n"/>
      <c r="E80" s="15" t="n"/>
      <c r="F80" s="15" t="n"/>
      <c r="G80" s="15" t="n"/>
      <c r="H80" s="38" t="n"/>
      <c r="I80" s="38" t="n"/>
      <c r="J80" s="38" t="n"/>
      <c r="K80" s="38" t="n"/>
      <c r="L80" s="38" t="n"/>
      <c r="M80" s="36">
        <f>IF(COUNTA(H80:L80)=0,"",MAX(0,SUM(H80:K80)-IF(L80="",0,L80)))</f>
        <v/>
      </c>
      <c r="N80" s="21">
        <f>IF(E80="","",IFERROR(VLOOKUP(E80,'Parameter'!$A$11:$B$14,2,FALSE),""))</f>
        <v/>
      </c>
      <c r="O80" s="36">
        <f>IF(OR(H80="",N80=""),"",H80*N80)</f>
        <v/>
      </c>
      <c r="P80" s="36">
        <f>IF(OR(M80="",O80=""),"",MIN(M80,O80))</f>
        <v/>
      </c>
      <c r="Q80" s="36">
        <f>IF(OR(M80="",O80=""),"",M80-O80)</f>
        <v/>
      </c>
      <c r="R80" s="21">
        <f>IF(OR(M80="",H80=""),"",IFERROR(M80/H80,""))</f>
        <v/>
      </c>
      <c r="S80" s="22">
        <f>IF(OR(C80="",D80=""),"",C80-D80)</f>
        <v/>
      </c>
      <c r="T80" s="23">
        <f>IF(A80="","",IF(COUNTBLANK(B80:L80)&gt;0,"Angaben fehlen",IF(N80="","Stufe ohne Satz",IF(D80&gt;C80,"Storno nach Termin",IF(M80&gt;O80,"Direkte Kosten über Richtwert",IF(R80&gt;'Parameter'!$B$5,"Kostenquote über Schwelle",""))))))</f>
        <v/>
      </c>
    </row>
    <row r="81" ht="30" customHeight="1">
      <c r="A81" s="15" t="n"/>
      <c r="B81" s="15" t="n"/>
      <c r="C81" s="37" t="n"/>
      <c r="D81" s="37" t="n"/>
      <c r="E81" s="15" t="n"/>
      <c r="F81" s="15" t="n"/>
      <c r="G81" s="15" t="n"/>
      <c r="H81" s="38" t="n"/>
      <c r="I81" s="38" t="n"/>
      <c r="J81" s="38" t="n"/>
      <c r="K81" s="38" t="n"/>
      <c r="L81" s="38" t="n"/>
      <c r="M81" s="35">
        <f>IF(COUNTA(H81:L81)=0,"",MAX(0,SUM(H81:K81)-IF(L81="",0,L81)))</f>
        <v/>
      </c>
      <c r="N81" s="18">
        <f>IF(E81="","",IFERROR(VLOOKUP(E81,'Parameter'!$A$11:$B$14,2,FALSE),""))</f>
        <v/>
      </c>
      <c r="O81" s="35">
        <f>IF(OR(H81="",N81=""),"",H81*N81)</f>
        <v/>
      </c>
      <c r="P81" s="35">
        <f>IF(OR(M81="",O81=""),"",MIN(M81,O81))</f>
        <v/>
      </c>
      <c r="Q81" s="35">
        <f>IF(OR(M81="",O81=""),"",M81-O81)</f>
        <v/>
      </c>
      <c r="R81" s="18">
        <f>IF(OR(M81="",H81=""),"",IFERROR(M81/H81,""))</f>
        <v/>
      </c>
      <c r="S81" s="19">
        <f>IF(OR(C81="",D81=""),"",C81-D81)</f>
        <v/>
      </c>
      <c r="T81" s="20">
        <f>IF(A81="","",IF(COUNTBLANK(B81:L81)&gt;0,"Angaben fehlen",IF(N81="","Stufe ohne Satz",IF(D81&gt;C81,"Storno nach Termin",IF(M81&gt;O81,"Direkte Kosten über Richtwert",IF(R81&gt;'Parameter'!$B$5,"Kostenquote über Schwelle",""))))))</f>
        <v/>
      </c>
    </row>
    <row r="82" ht="30" customHeight="1">
      <c r="A82" s="15" t="n"/>
      <c r="B82" s="15" t="n"/>
      <c r="C82" s="37" t="n"/>
      <c r="D82" s="37" t="n"/>
      <c r="E82" s="15" t="n"/>
      <c r="F82" s="15" t="n"/>
      <c r="G82" s="15" t="n"/>
      <c r="H82" s="38" t="n"/>
      <c r="I82" s="38" t="n"/>
      <c r="J82" s="38" t="n"/>
      <c r="K82" s="38" t="n"/>
      <c r="L82" s="38" t="n"/>
      <c r="M82" s="36">
        <f>IF(COUNTA(H82:L82)=0,"",MAX(0,SUM(H82:K82)-IF(L82="",0,L82)))</f>
        <v/>
      </c>
      <c r="N82" s="21">
        <f>IF(E82="","",IFERROR(VLOOKUP(E82,'Parameter'!$A$11:$B$14,2,FALSE),""))</f>
        <v/>
      </c>
      <c r="O82" s="36">
        <f>IF(OR(H82="",N82=""),"",H82*N82)</f>
        <v/>
      </c>
      <c r="P82" s="36">
        <f>IF(OR(M82="",O82=""),"",MIN(M82,O82))</f>
        <v/>
      </c>
      <c r="Q82" s="36">
        <f>IF(OR(M82="",O82=""),"",M82-O82)</f>
        <v/>
      </c>
      <c r="R82" s="21">
        <f>IF(OR(M82="",H82=""),"",IFERROR(M82/H82,""))</f>
        <v/>
      </c>
      <c r="S82" s="22">
        <f>IF(OR(C82="",D82=""),"",C82-D82)</f>
        <v/>
      </c>
      <c r="T82" s="23">
        <f>IF(A82="","",IF(COUNTBLANK(B82:L82)&gt;0,"Angaben fehlen",IF(N82="","Stufe ohne Satz",IF(D82&gt;C82,"Storno nach Termin",IF(M82&gt;O82,"Direkte Kosten über Richtwert",IF(R82&gt;'Parameter'!$B$5,"Kostenquote über Schwelle",""))))))</f>
        <v/>
      </c>
    </row>
    <row r="83" ht="30" customHeight="1">
      <c r="A83" s="15" t="n"/>
      <c r="B83" s="15" t="n"/>
      <c r="C83" s="37" t="n"/>
      <c r="D83" s="37" t="n"/>
      <c r="E83" s="15" t="n"/>
      <c r="F83" s="15" t="n"/>
      <c r="G83" s="15" t="n"/>
      <c r="H83" s="38" t="n"/>
      <c r="I83" s="38" t="n"/>
      <c r="J83" s="38" t="n"/>
      <c r="K83" s="38" t="n"/>
      <c r="L83" s="38" t="n"/>
      <c r="M83" s="35">
        <f>IF(COUNTA(H83:L83)=0,"",MAX(0,SUM(H83:K83)-IF(L83="",0,L83)))</f>
        <v/>
      </c>
      <c r="N83" s="18">
        <f>IF(E83="","",IFERROR(VLOOKUP(E83,'Parameter'!$A$11:$B$14,2,FALSE),""))</f>
        <v/>
      </c>
      <c r="O83" s="35">
        <f>IF(OR(H83="",N83=""),"",H83*N83)</f>
        <v/>
      </c>
      <c r="P83" s="35">
        <f>IF(OR(M83="",O83=""),"",MIN(M83,O83))</f>
        <v/>
      </c>
      <c r="Q83" s="35">
        <f>IF(OR(M83="",O83=""),"",M83-O83)</f>
        <v/>
      </c>
      <c r="R83" s="18">
        <f>IF(OR(M83="",H83=""),"",IFERROR(M83/H83,""))</f>
        <v/>
      </c>
      <c r="S83" s="19">
        <f>IF(OR(C83="",D83=""),"",C83-D83)</f>
        <v/>
      </c>
      <c r="T83" s="20">
        <f>IF(A83="","",IF(COUNTBLANK(B83:L83)&gt;0,"Angaben fehlen",IF(N83="","Stufe ohne Satz",IF(D83&gt;C83,"Storno nach Termin",IF(M83&gt;O83,"Direkte Kosten über Richtwert",IF(R83&gt;'Parameter'!$B$5,"Kostenquote über Schwelle",""))))))</f>
        <v/>
      </c>
    </row>
    <row r="84" ht="30" customHeight="1">
      <c r="A84" s="15" t="n"/>
      <c r="B84" s="15" t="n"/>
      <c r="C84" s="37" t="n"/>
      <c r="D84" s="37" t="n"/>
      <c r="E84" s="15" t="n"/>
      <c r="F84" s="15" t="n"/>
      <c r="G84" s="15" t="n"/>
      <c r="H84" s="38" t="n"/>
      <c r="I84" s="38" t="n"/>
      <c r="J84" s="38" t="n"/>
      <c r="K84" s="38" t="n"/>
      <c r="L84" s="38" t="n"/>
      <c r="M84" s="36">
        <f>IF(COUNTA(H84:L84)=0,"",MAX(0,SUM(H84:K84)-IF(L84="",0,L84)))</f>
        <v/>
      </c>
      <c r="N84" s="21">
        <f>IF(E84="","",IFERROR(VLOOKUP(E84,'Parameter'!$A$11:$B$14,2,FALSE),""))</f>
        <v/>
      </c>
      <c r="O84" s="36">
        <f>IF(OR(H84="",N84=""),"",H84*N84)</f>
        <v/>
      </c>
      <c r="P84" s="36">
        <f>IF(OR(M84="",O84=""),"",MIN(M84,O84))</f>
        <v/>
      </c>
      <c r="Q84" s="36">
        <f>IF(OR(M84="",O84=""),"",M84-O84)</f>
        <v/>
      </c>
      <c r="R84" s="21">
        <f>IF(OR(M84="",H84=""),"",IFERROR(M84/H84,""))</f>
        <v/>
      </c>
      <c r="S84" s="22">
        <f>IF(OR(C84="",D84=""),"",C84-D84)</f>
        <v/>
      </c>
      <c r="T84" s="23">
        <f>IF(A84="","",IF(COUNTBLANK(B84:L84)&gt;0,"Angaben fehlen",IF(N84="","Stufe ohne Satz",IF(D84&gt;C84,"Storno nach Termin",IF(M84&gt;O84,"Direkte Kosten über Richtwert",IF(R84&gt;'Parameter'!$B$5,"Kostenquote über Schwelle",""))))))</f>
        <v/>
      </c>
    </row>
    <row r="85" ht="30" customHeight="1">
      <c r="A85" s="15" t="n"/>
      <c r="B85" s="15" t="n"/>
      <c r="C85" s="37" t="n"/>
      <c r="D85" s="37" t="n"/>
      <c r="E85" s="15" t="n"/>
      <c r="F85" s="15" t="n"/>
      <c r="G85" s="15" t="n"/>
      <c r="H85" s="38" t="n"/>
      <c r="I85" s="38" t="n"/>
      <c r="J85" s="38" t="n"/>
      <c r="K85" s="38" t="n"/>
      <c r="L85" s="38" t="n"/>
      <c r="M85" s="35">
        <f>IF(COUNTA(H85:L85)=0,"",MAX(0,SUM(H85:K85)-IF(L85="",0,L85)))</f>
        <v/>
      </c>
      <c r="N85" s="18">
        <f>IF(E85="","",IFERROR(VLOOKUP(E85,'Parameter'!$A$11:$B$14,2,FALSE),""))</f>
        <v/>
      </c>
      <c r="O85" s="35">
        <f>IF(OR(H85="",N85=""),"",H85*N85)</f>
        <v/>
      </c>
      <c r="P85" s="35">
        <f>IF(OR(M85="",O85=""),"",MIN(M85,O85))</f>
        <v/>
      </c>
      <c r="Q85" s="35">
        <f>IF(OR(M85="",O85=""),"",M85-O85)</f>
        <v/>
      </c>
      <c r="R85" s="18">
        <f>IF(OR(M85="",H85=""),"",IFERROR(M85/H85,""))</f>
        <v/>
      </c>
      <c r="S85" s="19">
        <f>IF(OR(C85="",D85=""),"",C85-D85)</f>
        <v/>
      </c>
      <c r="T85" s="20">
        <f>IF(A85="","",IF(COUNTBLANK(B85:L85)&gt;0,"Angaben fehlen",IF(N85="","Stufe ohne Satz",IF(D85&gt;C85,"Storno nach Termin",IF(M85&gt;O85,"Direkte Kosten über Richtwert",IF(R85&gt;'Parameter'!$B$5,"Kostenquote über Schwelle",""))))))</f>
        <v/>
      </c>
    </row>
    <row r="86" ht="30" customHeight="1">
      <c r="A86" s="15" t="n"/>
      <c r="B86" s="15" t="n"/>
      <c r="C86" s="37" t="n"/>
      <c r="D86" s="37" t="n"/>
      <c r="E86" s="15" t="n"/>
      <c r="F86" s="15" t="n"/>
      <c r="G86" s="15" t="n"/>
      <c r="H86" s="38" t="n"/>
      <c r="I86" s="38" t="n"/>
      <c r="J86" s="38" t="n"/>
      <c r="K86" s="38" t="n"/>
      <c r="L86" s="38" t="n"/>
      <c r="M86" s="36">
        <f>IF(COUNTA(H86:L86)=0,"",MAX(0,SUM(H86:K86)-IF(L86="",0,L86)))</f>
        <v/>
      </c>
      <c r="N86" s="21">
        <f>IF(E86="","",IFERROR(VLOOKUP(E86,'Parameter'!$A$11:$B$14,2,FALSE),""))</f>
        <v/>
      </c>
      <c r="O86" s="36">
        <f>IF(OR(H86="",N86=""),"",H86*N86)</f>
        <v/>
      </c>
      <c r="P86" s="36">
        <f>IF(OR(M86="",O86=""),"",MIN(M86,O86))</f>
        <v/>
      </c>
      <c r="Q86" s="36">
        <f>IF(OR(M86="",O86=""),"",M86-O86)</f>
        <v/>
      </c>
      <c r="R86" s="21">
        <f>IF(OR(M86="",H86=""),"",IFERROR(M86/H86,""))</f>
        <v/>
      </c>
      <c r="S86" s="22">
        <f>IF(OR(C86="",D86=""),"",C86-D86)</f>
        <v/>
      </c>
      <c r="T86" s="23">
        <f>IF(A86="","",IF(COUNTBLANK(B86:L86)&gt;0,"Angaben fehlen",IF(N86="","Stufe ohne Satz",IF(D86&gt;C86,"Storno nach Termin",IF(M86&gt;O86,"Direkte Kosten über Richtwert",IF(R86&gt;'Parameter'!$B$5,"Kostenquote über Schwelle",""))))))</f>
        <v/>
      </c>
    </row>
    <row r="87" ht="30" customHeight="1">
      <c r="A87" s="15" t="n"/>
      <c r="B87" s="15" t="n"/>
      <c r="C87" s="37" t="n"/>
      <c r="D87" s="37" t="n"/>
      <c r="E87" s="15" t="n"/>
      <c r="F87" s="15" t="n"/>
      <c r="G87" s="15" t="n"/>
      <c r="H87" s="38" t="n"/>
      <c r="I87" s="38" t="n"/>
      <c r="J87" s="38" t="n"/>
      <c r="K87" s="38" t="n"/>
      <c r="L87" s="38" t="n"/>
      <c r="M87" s="35">
        <f>IF(COUNTA(H87:L87)=0,"",MAX(0,SUM(H87:K87)-IF(L87="",0,L87)))</f>
        <v/>
      </c>
      <c r="N87" s="18">
        <f>IF(E87="","",IFERROR(VLOOKUP(E87,'Parameter'!$A$11:$B$14,2,FALSE),""))</f>
        <v/>
      </c>
      <c r="O87" s="35">
        <f>IF(OR(H87="",N87=""),"",H87*N87)</f>
        <v/>
      </c>
      <c r="P87" s="35">
        <f>IF(OR(M87="",O87=""),"",MIN(M87,O87))</f>
        <v/>
      </c>
      <c r="Q87" s="35">
        <f>IF(OR(M87="",O87=""),"",M87-O87)</f>
        <v/>
      </c>
      <c r="R87" s="18">
        <f>IF(OR(M87="",H87=""),"",IFERROR(M87/H87,""))</f>
        <v/>
      </c>
      <c r="S87" s="19">
        <f>IF(OR(C87="",D87=""),"",C87-D87)</f>
        <v/>
      </c>
      <c r="T87" s="20">
        <f>IF(A87="","",IF(COUNTBLANK(B87:L87)&gt;0,"Angaben fehlen",IF(N87="","Stufe ohne Satz",IF(D87&gt;C87,"Storno nach Termin",IF(M87&gt;O87,"Direkte Kosten über Richtwert",IF(R87&gt;'Parameter'!$B$5,"Kostenquote über Schwelle",""))))))</f>
        <v/>
      </c>
    </row>
    <row r="88" ht="30" customHeight="1">
      <c r="A88" s="15" t="n"/>
      <c r="B88" s="15" t="n"/>
      <c r="C88" s="37" t="n"/>
      <c r="D88" s="37" t="n"/>
      <c r="E88" s="15" t="n"/>
      <c r="F88" s="15" t="n"/>
      <c r="G88" s="15" t="n"/>
      <c r="H88" s="38" t="n"/>
      <c r="I88" s="38" t="n"/>
      <c r="J88" s="38" t="n"/>
      <c r="K88" s="38" t="n"/>
      <c r="L88" s="38" t="n"/>
      <c r="M88" s="36">
        <f>IF(COUNTA(H88:L88)=0,"",MAX(0,SUM(H88:K88)-IF(L88="",0,L88)))</f>
        <v/>
      </c>
      <c r="N88" s="21">
        <f>IF(E88="","",IFERROR(VLOOKUP(E88,'Parameter'!$A$11:$B$14,2,FALSE),""))</f>
        <v/>
      </c>
      <c r="O88" s="36">
        <f>IF(OR(H88="",N88=""),"",H88*N88)</f>
        <v/>
      </c>
      <c r="P88" s="36">
        <f>IF(OR(M88="",O88=""),"",MIN(M88,O88))</f>
        <v/>
      </c>
      <c r="Q88" s="36">
        <f>IF(OR(M88="",O88=""),"",M88-O88)</f>
        <v/>
      </c>
      <c r="R88" s="21">
        <f>IF(OR(M88="",H88=""),"",IFERROR(M88/H88,""))</f>
        <v/>
      </c>
      <c r="S88" s="22">
        <f>IF(OR(C88="",D88=""),"",C88-D88)</f>
        <v/>
      </c>
      <c r="T88" s="23">
        <f>IF(A88="","",IF(COUNTBLANK(B88:L88)&gt;0,"Angaben fehlen",IF(N88="","Stufe ohne Satz",IF(D88&gt;C88,"Storno nach Termin",IF(M88&gt;O88,"Direkte Kosten über Richtwert",IF(R88&gt;'Parameter'!$B$5,"Kostenquote über Schwelle",""))))))</f>
        <v/>
      </c>
    </row>
    <row r="89" ht="30" customHeight="1">
      <c r="A89" s="15" t="n"/>
      <c r="B89" s="15" t="n"/>
      <c r="C89" s="37" t="n"/>
      <c r="D89" s="37" t="n"/>
      <c r="E89" s="15" t="n"/>
      <c r="F89" s="15" t="n"/>
      <c r="G89" s="15" t="n"/>
      <c r="H89" s="38" t="n"/>
      <c r="I89" s="38" t="n"/>
      <c r="J89" s="38" t="n"/>
      <c r="K89" s="38" t="n"/>
      <c r="L89" s="38" t="n"/>
      <c r="M89" s="35">
        <f>IF(COUNTA(H89:L89)=0,"",MAX(0,SUM(H89:K89)-IF(L89="",0,L89)))</f>
        <v/>
      </c>
      <c r="N89" s="18">
        <f>IF(E89="","",IFERROR(VLOOKUP(E89,'Parameter'!$A$11:$B$14,2,FALSE),""))</f>
        <v/>
      </c>
      <c r="O89" s="35">
        <f>IF(OR(H89="",N89=""),"",H89*N89)</f>
        <v/>
      </c>
      <c r="P89" s="35">
        <f>IF(OR(M89="",O89=""),"",MIN(M89,O89))</f>
        <v/>
      </c>
      <c r="Q89" s="35">
        <f>IF(OR(M89="",O89=""),"",M89-O89)</f>
        <v/>
      </c>
      <c r="R89" s="18">
        <f>IF(OR(M89="",H89=""),"",IFERROR(M89/H89,""))</f>
        <v/>
      </c>
      <c r="S89" s="19">
        <f>IF(OR(C89="",D89=""),"",C89-D89)</f>
        <v/>
      </c>
      <c r="T89" s="20">
        <f>IF(A89="","",IF(COUNTBLANK(B89:L89)&gt;0,"Angaben fehlen",IF(N89="","Stufe ohne Satz",IF(D89&gt;C89,"Storno nach Termin",IF(M89&gt;O89,"Direkte Kosten über Richtwert",IF(R89&gt;'Parameter'!$B$5,"Kostenquote über Schwelle",""))))))</f>
        <v/>
      </c>
    </row>
    <row r="90" ht="30" customHeight="1">
      <c r="A90" s="15" t="n"/>
      <c r="B90" s="15" t="n"/>
      <c r="C90" s="37" t="n"/>
      <c r="D90" s="37" t="n"/>
      <c r="E90" s="15" t="n"/>
      <c r="F90" s="15" t="n"/>
      <c r="G90" s="15" t="n"/>
      <c r="H90" s="38" t="n"/>
      <c r="I90" s="38" t="n"/>
      <c r="J90" s="38" t="n"/>
      <c r="K90" s="38" t="n"/>
      <c r="L90" s="38" t="n"/>
      <c r="M90" s="36">
        <f>IF(COUNTA(H90:L90)=0,"",MAX(0,SUM(H90:K90)-IF(L90="",0,L90)))</f>
        <v/>
      </c>
      <c r="N90" s="21">
        <f>IF(E90="","",IFERROR(VLOOKUP(E90,'Parameter'!$A$11:$B$14,2,FALSE),""))</f>
        <v/>
      </c>
      <c r="O90" s="36">
        <f>IF(OR(H90="",N90=""),"",H90*N90)</f>
        <v/>
      </c>
      <c r="P90" s="36">
        <f>IF(OR(M90="",O90=""),"",MIN(M90,O90))</f>
        <v/>
      </c>
      <c r="Q90" s="36">
        <f>IF(OR(M90="",O90=""),"",M90-O90)</f>
        <v/>
      </c>
      <c r="R90" s="21">
        <f>IF(OR(M90="",H90=""),"",IFERROR(M90/H90,""))</f>
        <v/>
      </c>
      <c r="S90" s="22">
        <f>IF(OR(C90="",D90=""),"",C90-D90)</f>
        <v/>
      </c>
      <c r="T90" s="23">
        <f>IF(A90="","",IF(COUNTBLANK(B90:L90)&gt;0,"Angaben fehlen",IF(N90="","Stufe ohne Satz",IF(D90&gt;C90,"Storno nach Termin",IF(M90&gt;O90,"Direkte Kosten über Richtwert",IF(R90&gt;'Parameter'!$B$5,"Kostenquote über Schwelle",""))))))</f>
        <v/>
      </c>
    </row>
    <row r="91" ht="30" customHeight="1">
      <c r="A91" s="15" t="n"/>
      <c r="B91" s="15" t="n"/>
      <c r="C91" s="37" t="n"/>
      <c r="D91" s="37" t="n"/>
      <c r="E91" s="15" t="n"/>
      <c r="F91" s="15" t="n"/>
      <c r="G91" s="15" t="n"/>
      <c r="H91" s="38" t="n"/>
      <c r="I91" s="38" t="n"/>
      <c r="J91" s="38" t="n"/>
      <c r="K91" s="38" t="n"/>
      <c r="L91" s="38" t="n"/>
      <c r="M91" s="35">
        <f>IF(COUNTA(H91:L91)=0,"",MAX(0,SUM(H91:K91)-IF(L91="",0,L91)))</f>
        <v/>
      </c>
      <c r="N91" s="18">
        <f>IF(E91="","",IFERROR(VLOOKUP(E91,'Parameter'!$A$11:$B$14,2,FALSE),""))</f>
        <v/>
      </c>
      <c r="O91" s="35">
        <f>IF(OR(H91="",N91=""),"",H91*N91)</f>
        <v/>
      </c>
      <c r="P91" s="35">
        <f>IF(OR(M91="",O91=""),"",MIN(M91,O91))</f>
        <v/>
      </c>
      <c r="Q91" s="35">
        <f>IF(OR(M91="",O91=""),"",M91-O91)</f>
        <v/>
      </c>
      <c r="R91" s="18">
        <f>IF(OR(M91="",H91=""),"",IFERROR(M91/H91,""))</f>
        <v/>
      </c>
      <c r="S91" s="19">
        <f>IF(OR(C91="",D91=""),"",C91-D91)</f>
        <v/>
      </c>
      <c r="T91" s="20">
        <f>IF(A91="","",IF(COUNTBLANK(B91:L91)&gt;0,"Angaben fehlen",IF(N91="","Stufe ohne Satz",IF(D91&gt;C91,"Storno nach Termin",IF(M91&gt;O91,"Direkte Kosten über Richtwert",IF(R91&gt;'Parameter'!$B$5,"Kostenquote über Schwelle",""))))))</f>
        <v/>
      </c>
    </row>
    <row r="92" ht="30" customHeight="1">
      <c r="A92" s="15" t="n"/>
      <c r="B92" s="15" t="n"/>
      <c r="C92" s="37" t="n"/>
      <c r="D92" s="37" t="n"/>
      <c r="E92" s="15" t="n"/>
      <c r="F92" s="15" t="n"/>
      <c r="G92" s="15" t="n"/>
      <c r="H92" s="38" t="n"/>
      <c r="I92" s="38" t="n"/>
      <c r="J92" s="38" t="n"/>
      <c r="K92" s="38" t="n"/>
      <c r="L92" s="38" t="n"/>
      <c r="M92" s="36">
        <f>IF(COUNTA(H92:L92)=0,"",MAX(0,SUM(H92:K92)-IF(L92="",0,L92)))</f>
        <v/>
      </c>
      <c r="N92" s="21">
        <f>IF(E92="","",IFERROR(VLOOKUP(E92,'Parameter'!$A$11:$B$14,2,FALSE),""))</f>
        <v/>
      </c>
      <c r="O92" s="36">
        <f>IF(OR(H92="",N92=""),"",H92*N92)</f>
        <v/>
      </c>
      <c r="P92" s="36">
        <f>IF(OR(M92="",O92=""),"",MIN(M92,O92))</f>
        <v/>
      </c>
      <c r="Q92" s="36">
        <f>IF(OR(M92="",O92=""),"",M92-O92)</f>
        <v/>
      </c>
      <c r="R92" s="21">
        <f>IF(OR(M92="",H92=""),"",IFERROR(M92/H92,""))</f>
        <v/>
      </c>
      <c r="S92" s="22">
        <f>IF(OR(C92="",D92=""),"",C92-D92)</f>
        <v/>
      </c>
      <c r="T92" s="23">
        <f>IF(A92="","",IF(COUNTBLANK(B92:L92)&gt;0,"Angaben fehlen",IF(N92="","Stufe ohne Satz",IF(D92&gt;C92,"Storno nach Termin",IF(M92&gt;O92,"Direkte Kosten über Richtwert",IF(R92&gt;'Parameter'!$B$5,"Kostenquote über Schwelle",""))))))</f>
        <v/>
      </c>
    </row>
    <row r="93" ht="30" customHeight="1">
      <c r="A93" s="15" t="n"/>
      <c r="B93" s="15" t="n"/>
      <c r="C93" s="37" t="n"/>
      <c r="D93" s="37" t="n"/>
      <c r="E93" s="15" t="n"/>
      <c r="F93" s="15" t="n"/>
      <c r="G93" s="15" t="n"/>
      <c r="H93" s="38" t="n"/>
      <c r="I93" s="38" t="n"/>
      <c r="J93" s="38" t="n"/>
      <c r="K93" s="38" t="n"/>
      <c r="L93" s="38" t="n"/>
      <c r="M93" s="35">
        <f>IF(COUNTA(H93:L93)=0,"",MAX(0,SUM(H93:K93)-IF(L93="",0,L93)))</f>
        <v/>
      </c>
      <c r="N93" s="18">
        <f>IF(E93="","",IFERROR(VLOOKUP(E93,'Parameter'!$A$11:$B$14,2,FALSE),""))</f>
        <v/>
      </c>
      <c r="O93" s="35">
        <f>IF(OR(H93="",N93=""),"",H93*N93)</f>
        <v/>
      </c>
      <c r="P93" s="35">
        <f>IF(OR(M93="",O93=""),"",MIN(M93,O93))</f>
        <v/>
      </c>
      <c r="Q93" s="35">
        <f>IF(OR(M93="",O93=""),"",M93-O93)</f>
        <v/>
      </c>
      <c r="R93" s="18">
        <f>IF(OR(M93="",H93=""),"",IFERROR(M93/H93,""))</f>
        <v/>
      </c>
      <c r="S93" s="19">
        <f>IF(OR(C93="",D93=""),"",C93-D93)</f>
        <v/>
      </c>
      <c r="T93" s="20">
        <f>IF(A93="","",IF(COUNTBLANK(B93:L93)&gt;0,"Angaben fehlen",IF(N93="","Stufe ohne Satz",IF(D93&gt;C93,"Storno nach Termin",IF(M93&gt;O93,"Direkte Kosten über Richtwert",IF(R93&gt;'Parameter'!$B$5,"Kostenquote über Schwelle",""))))))</f>
        <v/>
      </c>
    </row>
    <row r="94" ht="30" customHeight="1">
      <c r="A94" s="15" t="n"/>
      <c r="B94" s="15" t="n"/>
      <c r="C94" s="37" t="n"/>
      <c r="D94" s="37" t="n"/>
      <c r="E94" s="15" t="n"/>
      <c r="F94" s="15" t="n"/>
      <c r="G94" s="15" t="n"/>
      <c r="H94" s="38" t="n"/>
      <c r="I94" s="38" t="n"/>
      <c r="J94" s="38" t="n"/>
      <c r="K94" s="38" t="n"/>
      <c r="L94" s="38" t="n"/>
      <c r="M94" s="36">
        <f>IF(COUNTA(H94:L94)=0,"",MAX(0,SUM(H94:K94)-IF(L94="",0,L94)))</f>
        <v/>
      </c>
      <c r="N94" s="21">
        <f>IF(E94="","",IFERROR(VLOOKUP(E94,'Parameter'!$A$11:$B$14,2,FALSE),""))</f>
        <v/>
      </c>
      <c r="O94" s="36">
        <f>IF(OR(H94="",N94=""),"",H94*N94)</f>
        <v/>
      </c>
      <c r="P94" s="36">
        <f>IF(OR(M94="",O94=""),"",MIN(M94,O94))</f>
        <v/>
      </c>
      <c r="Q94" s="36">
        <f>IF(OR(M94="",O94=""),"",M94-O94)</f>
        <v/>
      </c>
      <c r="R94" s="21">
        <f>IF(OR(M94="",H94=""),"",IFERROR(M94/H94,""))</f>
        <v/>
      </c>
      <c r="S94" s="22">
        <f>IF(OR(C94="",D94=""),"",C94-D94)</f>
        <v/>
      </c>
      <c r="T94" s="23">
        <f>IF(A94="","",IF(COUNTBLANK(B94:L94)&gt;0,"Angaben fehlen",IF(N94="","Stufe ohne Satz",IF(D94&gt;C94,"Storno nach Termin",IF(M94&gt;O94,"Direkte Kosten über Richtwert",IF(R94&gt;'Parameter'!$B$5,"Kostenquote über Schwelle",""))))))</f>
        <v/>
      </c>
    </row>
    <row r="95" ht="30" customHeight="1">
      <c r="A95" s="15" t="n"/>
      <c r="B95" s="15" t="n"/>
      <c r="C95" s="37" t="n"/>
      <c r="D95" s="37" t="n"/>
      <c r="E95" s="15" t="n"/>
      <c r="F95" s="15" t="n"/>
      <c r="G95" s="15" t="n"/>
      <c r="H95" s="38" t="n"/>
      <c r="I95" s="38" t="n"/>
      <c r="J95" s="38" t="n"/>
      <c r="K95" s="38" t="n"/>
      <c r="L95" s="38" t="n"/>
      <c r="M95" s="35">
        <f>IF(COUNTA(H95:L95)=0,"",MAX(0,SUM(H95:K95)-IF(L95="",0,L95)))</f>
        <v/>
      </c>
      <c r="N95" s="18">
        <f>IF(E95="","",IFERROR(VLOOKUP(E95,'Parameter'!$A$11:$B$14,2,FALSE),""))</f>
        <v/>
      </c>
      <c r="O95" s="35">
        <f>IF(OR(H95="",N95=""),"",H95*N95)</f>
        <v/>
      </c>
      <c r="P95" s="35">
        <f>IF(OR(M95="",O95=""),"",MIN(M95,O95))</f>
        <v/>
      </c>
      <c r="Q95" s="35">
        <f>IF(OR(M95="",O95=""),"",M95-O95)</f>
        <v/>
      </c>
      <c r="R95" s="18">
        <f>IF(OR(M95="",H95=""),"",IFERROR(M95/H95,""))</f>
        <v/>
      </c>
      <c r="S95" s="19">
        <f>IF(OR(C95="",D95=""),"",C95-D95)</f>
        <v/>
      </c>
      <c r="T95" s="20">
        <f>IF(A95="","",IF(COUNTBLANK(B95:L95)&gt;0,"Angaben fehlen",IF(N95="","Stufe ohne Satz",IF(D95&gt;C95,"Storno nach Termin",IF(M95&gt;O95,"Direkte Kosten über Richtwert",IF(R95&gt;'Parameter'!$B$5,"Kostenquote über Schwelle",""))))))</f>
        <v/>
      </c>
    </row>
    <row r="96" ht="30" customHeight="1">
      <c r="A96" s="15" t="n"/>
      <c r="B96" s="15" t="n"/>
      <c r="C96" s="37" t="n"/>
      <c r="D96" s="37" t="n"/>
      <c r="E96" s="15" t="n"/>
      <c r="F96" s="15" t="n"/>
      <c r="G96" s="15" t="n"/>
      <c r="H96" s="38" t="n"/>
      <c r="I96" s="38" t="n"/>
      <c r="J96" s="38" t="n"/>
      <c r="K96" s="38" t="n"/>
      <c r="L96" s="38" t="n"/>
      <c r="M96" s="36">
        <f>IF(COUNTA(H96:L96)=0,"",MAX(0,SUM(H96:K96)-IF(L96="",0,L96)))</f>
        <v/>
      </c>
      <c r="N96" s="21">
        <f>IF(E96="","",IFERROR(VLOOKUP(E96,'Parameter'!$A$11:$B$14,2,FALSE),""))</f>
        <v/>
      </c>
      <c r="O96" s="36">
        <f>IF(OR(H96="",N96=""),"",H96*N96)</f>
        <v/>
      </c>
      <c r="P96" s="36">
        <f>IF(OR(M96="",O96=""),"",MIN(M96,O96))</f>
        <v/>
      </c>
      <c r="Q96" s="36">
        <f>IF(OR(M96="",O96=""),"",M96-O96)</f>
        <v/>
      </c>
      <c r="R96" s="21">
        <f>IF(OR(M96="",H96=""),"",IFERROR(M96/H96,""))</f>
        <v/>
      </c>
      <c r="S96" s="22">
        <f>IF(OR(C96="",D96=""),"",C96-D96)</f>
        <v/>
      </c>
      <c r="T96" s="23">
        <f>IF(A96="","",IF(COUNTBLANK(B96:L96)&gt;0,"Angaben fehlen",IF(N96="","Stufe ohne Satz",IF(D96&gt;C96,"Storno nach Termin",IF(M96&gt;O96,"Direkte Kosten über Richtwert",IF(R96&gt;'Parameter'!$B$5,"Kostenquote über Schwelle",""))))))</f>
        <v/>
      </c>
    </row>
    <row r="97" ht="30" customHeight="1">
      <c r="A97" s="15" t="n"/>
      <c r="B97" s="15" t="n"/>
      <c r="C97" s="37" t="n"/>
      <c r="D97" s="37" t="n"/>
      <c r="E97" s="15" t="n"/>
      <c r="F97" s="15" t="n"/>
      <c r="G97" s="15" t="n"/>
      <c r="H97" s="38" t="n"/>
      <c r="I97" s="38" t="n"/>
      <c r="J97" s="38" t="n"/>
      <c r="K97" s="38" t="n"/>
      <c r="L97" s="38" t="n"/>
      <c r="M97" s="35">
        <f>IF(COUNTA(H97:L97)=0,"",MAX(0,SUM(H97:K97)-IF(L97="",0,L97)))</f>
        <v/>
      </c>
      <c r="N97" s="18">
        <f>IF(E97="","",IFERROR(VLOOKUP(E97,'Parameter'!$A$11:$B$14,2,FALSE),""))</f>
        <v/>
      </c>
      <c r="O97" s="35">
        <f>IF(OR(H97="",N97=""),"",H97*N97)</f>
        <v/>
      </c>
      <c r="P97" s="35">
        <f>IF(OR(M97="",O97=""),"",MIN(M97,O97))</f>
        <v/>
      </c>
      <c r="Q97" s="35">
        <f>IF(OR(M97="",O97=""),"",M97-O97)</f>
        <v/>
      </c>
      <c r="R97" s="18">
        <f>IF(OR(M97="",H97=""),"",IFERROR(M97/H97,""))</f>
        <v/>
      </c>
      <c r="S97" s="19">
        <f>IF(OR(C97="",D97=""),"",C97-D97)</f>
        <v/>
      </c>
      <c r="T97" s="20">
        <f>IF(A97="","",IF(COUNTBLANK(B97:L97)&gt;0,"Angaben fehlen",IF(N97="","Stufe ohne Satz",IF(D97&gt;C97,"Storno nach Termin",IF(M97&gt;O97,"Direkte Kosten über Richtwert",IF(R97&gt;'Parameter'!$B$5,"Kostenquote über Schwelle",""))))))</f>
        <v/>
      </c>
    </row>
    <row r="98" ht="30" customHeight="1">
      <c r="A98" s="15" t="n"/>
      <c r="B98" s="15" t="n"/>
      <c r="C98" s="37" t="n"/>
      <c r="D98" s="37" t="n"/>
      <c r="E98" s="15" t="n"/>
      <c r="F98" s="15" t="n"/>
      <c r="G98" s="15" t="n"/>
      <c r="H98" s="38" t="n"/>
      <c r="I98" s="38" t="n"/>
      <c r="J98" s="38" t="n"/>
      <c r="K98" s="38" t="n"/>
      <c r="L98" s="38" t="n"/>
      <c r="M98" s="36">
        <f>IF(COUNTA(H98:L98)=0,"",MAX(0,SUM(H98:K98)-IF(L98="",0,L98)))</f>
        <v/>
      </c>
      <c r="N98" s="21">
        <f>IF(E98="","",IFERROR(VLOOKUP(E98,'Parameter'!$A$11:$B$14,2,FALSE),""))</f>
        <v/>
      </c>
      <c r="O98" s="36">
        <f>IF(OR(H98="",N98=""),"",H98*N98)</f>
        <v/>
      </c>
      <c r="P98" s="36">
        <f>IF(OR(M98="",O98=""),"",MIN(M98,O98))</f>
        <v/>
      </c>
      <c r="Q98" s="36">
        <f>IF(OR(M98="",O98=""),"",M98-O98)</f>
        <v/>
      </c>
      <c r="R98" s="21">
        <f>IF(OR(M98="",H98=""),"",IFERROR(M98/H98,""))</f>
        <v/>
      </c>
      <c r="S98" s="22">
        <f>IF(OR(C98="",D98=""),"",C98-D98)</f>
        <v/>
      </c>
      <c r="T98" s="23">
        <f>IF(A98="","",IF(COUNTBLANK(B98:L98)&gt;0,"Angaben fehlen",IF(N98="","Stufe ohne Satz",IF(D98&gt;C98,"Storno nach Termin",IF(M98&gt;O98,"Direkte Kosten über Richtwert",IF(R98&gt;'Parameter'!$B$5,"Kostenquote über Schwelle",""))))))</f>
        <v/>
      </c>
    </row>
    <row r="99" ht="30" customHeight="1">
      <c r="A99" s="15" t="n"/>
      <c r="B99" s="15" t="n"/>
      <c r="C99" s="37" t="n"/>
      <c r="D99" s="37" t="n"/>
      <c r="E99" s="15" t="n"/>
      <c r="F99" s="15" t="n"/>
      <c r="G99" s="15" t="n"/>
      <c r="H99" s="38" t="n"/>
      <c r="I99" s="38" t="n"/>
      <c r="J99" s="38" t="n"/>
      <c r="K99" s="38" t="n"/>
      <c r="L99" s="38" t="n"/>
      <c r="M99" s="35">
        <f>IF(COUNTA(H99:L99)=0,"",MAX(0,SUM(H99:K99)-IF(L99="",0,L99)))</f>
        <v/>
      </c>
      <c r="N99" s="18">
        <f>IF(E99="","",IFERROR(VLOOKUP(E99,'Parameter'!$A$11:$B$14,2,FALSE),""))</f>
        <v/>
      </c>
      <c r="O99" s="35">
        <f>IF(OR(H99="",N99=""),"",H99*N99)</f>
        <v/>
      </c>
      <c r="P99" s="35">
        <f>IF(OR(M99="",O99=""),"",MIN(M99,O99))</f>
        <v/>
      </c>
      <c r="Q99" s="35">
        <f>IF(OR(M99="",O99=""),"",M99-O99)</f>
        <v/>
      </c>
      <c r="R99" s="18">
        <f>IF(OR(M99="",H99=""),"",IFERROR(M99/H99,""))</f>
        <v/>
      </c>
      <c r="S99" s="19">
        <f>IF(OR(C99="",D99=""),"",C99-D99)</f>
        <v/>
      </c>
      <c r="T99" s="20">
        <f>IF(A99="","",IF(COUNTBLANK(B99:L99)&gt;0,"Angaben fehlen",IF(N99="","Stufe ohne Satz",IF(D99&gt;C99,"Storno nach Termin",IF(M99&gt;O99,"Direkte Kosten über Richtwert",IF(R99&gt;'Parameter'!$B$5,"Kostenquote über Schwelle",""))))))</f>
        <v/>
      </c>
    </row>
    <row r="100" ht="30" customHeight="1">
      <c r="A100" s="15" t="n"/>
      <c r="B100" s="15" t="n"/>
      <c r="C100" s="37" t="n"/>
      <c r="D100" s="37" t="n"/>
      <c r="E100" s="15" t="n"/>
      <c r="F100" s="15" t="n"/>
      <c r="G100" s="15" t="n"/>
      <c r="H100" s="38" t="n"/>
      <c r="I100" s="38" t="n"/>
      <c r="J100" s="38" t="n"/>
      <c r="K100" s="38" t="n"/>
      <c r="L100" s="38" t="n"/>
      <c r="M100" s="36">
        <f>IF(COUNTA(H100:L100)=0,"",MAX(0,SUM(H100:K100)-IF(L100="",0,L100)))</f>
        <v/>
      </c>
      <c r="N100" s="21">
        <f>IF(E100="","",IFERROR(VLOOKUP(E100,'Parameter'!$A$11:$B$14,2,FALSE),""))</f>
        <v/>
      </c>
      <c r="O100" s="36">
        <f>IF(OR(H100="",N100=""),"",H100*N100)</f>
        <v/>
      </c>
      <c r="P100" s="36">
        <f>IF(OR(M100="",O100=""),"",MIN(M100,O100))</f>
        <v/>
      </c>
      <c r="Q100" s="36">
        <f>IF(OR(M100="",O100=""),"",M100-O100)</f>
        <v/>
      </c>
      <c r="R100" s="21">
        <f>IF(OR(M100="",H100=""),"",IFERROR(M100/H100,""))</f>
        <v/>
      </c>
      <c r="S100" s="22">
        <f>IF(OR(C100="",D100=""),"",C100-D100)</f>
        <v/>
      </c>
      <c r="T100" s="23">
        <f>IF(A100="","",IF(COUNTBLANK(B100:L100)&gt;0,"Angaben fehlen",IF(N100="","Stufe ohne Satz",IF(D100&gt;C100,"Storno nach Termin",IF(M100&gt;O100,"Direkte Kosten über Richtwert",IF(R100&gt;'Parameter'!$B$5,"Kostenquote über Schwelle",""))))))</f>
        <v/>
      </c>
    </row>
    <row r="101" ht="30" customHeight="1">
      <c r="A101" s="15" t="n"/>
      <c r="B101" s="15" t="n"/>
      <c r="C101" s="37" t="n"/>
      <c r="D101" s="37" t="n"/>
      <c r="E101" s="15" t="n"/>
      <c r="F101" s="15" t="n"/>
      <c r="G101" s="15" t="n"/>
      <c r="H101" s="38" t="n"/>
      <c r="I101" s="38" t="n"/>
      <c r="J101" s="38" t="n"/>
      <c r="K101" s="38" t="n"/>
      <c r="L101" s="38" t="n"/>
      <c r="M101" s="35">
        <f>IF(COUNTA(H101:L101)=0,"",MAX(0,SUM(H101:K101)-IF(L101="",0,L101)))</f>
        <v/>
      </c>
      <c r="N101" s="18">
        <f>IF(E101="","",IFERROR(VLOOKUP(E101,'Parameter'!$A$11:$B$14,2,FALSE),""))</f>
        <v/>
      </c>
      <c r="O101" s="35">
        <f>IF(OR(H101="",N101=""),"",H101*N101)</f>
        <v/>
      </c>
      <c r="P101" s="35">
        <f>IF(OR(M101="",O101=""),"",MIN(M101,O101))</f>
        <v/>
      </c>
      <c r="Q101" s="35">
        <f>IF(OR(M101="",O101=""),"",M101-O101)</f>
        <v/>
      </c>
      <c r="R101" s="18">
        <f>IF(OR(M101="",H101=""),"",IFERROR(M101/H101,""))</f>
        <v/>
      </c>
      <c r="S101" s="19">
        <f>IF(OR(C101="",D101=""),"",C101-D101)</f>
        <v/>
      </c>
      <c r="T101" s="20">
        <f>IF(A101="","",IF(COUNTBLANK(B101:L101)&gt;0,"Angaben fehlen",IF(N101="","Stufe ohne Satz",IF(D101&gt;C101,"Storno nach Termin",IF(M101&gt;O101,"Direkte Kosten über Richtwert",IF(R101&gt;'Parameter'!$B$5,"Kostenquote über Schwelle",""))))))</f>
        <v/>
      </c>
    </row>
    <row r="102" ht="30" customHeight="1">
      <c r="A102" s="15" t="n"/>
      <c r="B102" s="15" t="n"/>
      <c r="C102" s="37" t="n"/>
      <c r="D102" s="37" t="n"/>
      <c r="E102" s="15" t="n"/>
      <c r="F102" s="15" t="n"/>
      <c r="G102" s="15" t="n"/>
      <c r="H102" s="38" t="n"/>
      <c r="I102" s="38" t="n"/>
      <c r="J102" s="38" t="n"/>
      <c r="K102" s="38" t="n"/>
      <c r="L102" s="38" t="n"/>
      <c r="M102" s="36">
        <f>IF(COUNTA(H102:L102)=0,"",MAX(0,SUM(H102:K102)-IF(L102="",0,L102)))</f>
        <v/>
      </c>
      <c r="N102" s="21">
        <f>IF(E102="","",IFERROR(VLOOKUP(E102,'Parameter'!$A$11:$B$14,2,FALSE),""))</f>
        <v/>
      </c>
      <c r="O102" s="36">
        <f>IF(OR(H102="",N102=""),"",H102*N102)</f>
        <v/>
      </c>
      <c r="P102" s="36">
        <f>IF(OR(M102="",O102=""),"",MIN(M102,O102))</f>
        <v/>
      </c>
      <c r="Q102" s="36">
        <f>IF(OR(M102="",O102=""),"",M102-O102)</f>
        <v/>
      </c>
      <c r="R102" s="21">
        <f>IF(OR(M102="",H102=""),"",IFERROR(M102/H102,""))</f>
        <v/>
      </c>
      <c r="S102" s="22">
        <f>IF(OR(C102="",D102=""),"",C102-D102)</f>
        <v/>
      </c>
      <c r="T102" s="23">
        <f>IF(A102="","",IF(COUNTBLANK(B102:L102)&gt;0,"Angaben fehlen",IF(N102="","Stufe ohne Satz",IF(D102&gt;C102,"Storno nach Termin",IF(M102&gt;O102,"Direkte Kosten über Richtwert",IF(R102&gt;'Parameter'!$B$5,"Kostenquote über Schwelle",""))))))</f>
        <v/>
      </c>
    </row>
    <row r="103" ht="30" customHeight="1">
      <c r="A103" s="15" t="n"/>
      <c r="B103" s="15" t="n"/>
      <c r="C103" s="37" t="n"/>
      <c r="D103" s="37" t="n"/>
      <c r="E103" s="15" t="n"/>
      <c r="F103" s="15" t="n"/>
      <c r="G103" s="15" t="n"/>
      <c r="H103" s="38" t="n"/>
      <c r="I103" s="38" t="n"/>
      <c r="J103" s="38" t="n"/>
      <c r="K103" s="38" t="n"/>
      <c r="L103" s="38" t="n"/>
      <c r="M103" s="35">
        <f>IF(COUNTA(H103:L103)=0,"",MAX(0,SUM(H103:K103)-IF(L103="",0,L103)))</f>
        <v/>
      </c>
      <c r="N103" s="18">
        <f>IF(E103="","",IFERROR(VLOOKUP(E103,'Parameter'!$A$11:$B$14,2,FALSE),""))</f>
        <v/>
      </c>
      <c r="O103" s="35">
        <f>IF(OR(H103="",N103=""),"",H103*N103)</f>
        <v/>
      </c>
      <c r="P103" s="35">
        <f>IF(OR(M103="",O103=""),"",MIN(M103,O103))</f>
        <v/>
      </c>
      <c r="Q103" s="35">
        <f>IF(OR(M103="",O103=""),"",M103-O103)</f>
        <v/>
      </c>
      <c r="R103" s="18">
        <f>IF(OR(M103="",H103=""),"",IFERROR(M103/H103,""))</f>
        <v/>
      </c>
      <c r="S103" s="19">
        <f>IF(OR(C103="",D103=""),"",C103-D103)</f>
        <v/>
      </c>
      <c r="T103" s="20">
        <f>IF(A103="","",IF(COUNTBLANK(B103:L103)&gt;0,"Angaben fehlen",IF(N103="","Stufe ohne Satz",IF(D103&gt;C103,"Storno nach Termin",IF(M103&gt;O103,"Direkte Kosten über Richtwert",IF(R103&gt;'Parameter'!$B$5,"Kostenquote über Schwelle",""))))))</f>
        <v/>
      </c>
    </row>
    <row r="104" ht="30" customHeight="1">
      <c r="A104" s="15" t="n"/>
      <c r="B104" s="15" t="n"/>
      <c r="C104" s="37" t="n"/>
      <c r="D104" s="37" t="n"/>
      <c r="E104" s="15" t="n"/>
      <c r="F104" s="15" t="n"/>
      <c r="G104" s="15" t="n"/>
      <c r="H104" s="38" t="n"/>
      <c r="I104" s="38" t="n"/>
      <c r="J104" s="38" t="n"/>
      <c r="K104" s="38" t="n"/>
      <c r="L104" s="38" t="n"/>
      <c r="M104" s="36">
        <f>IF(COUNTA(H104:L104)=0,"",MAX(0,SUM(H104:K104)-IF(L104="",0,L104)))</f>
        <v/>
      </c>
      <c r="N104" s="21">
        <f>IF(E104="","",IFERROR(VLOOKUP(E104,'Parameter'!$A$11:$B$14,2,FALSE),""))</f>
        <v/>
      </c>
      <c r="O104" s="36">
        <f>IF(OR(H104="",N104=""),"",H104*N104)</f>
        <v/>
      </c>
      <c r="P104" s="36">
        <f>IF(OR(M104="",O104=""),"",MIN(M104,O104))</f>
        <v/>
      </c>
      <c r="Q104" s="36">
        <f>IF(OR(M104="",O104=""),"",M104-O104)</f>
        <v/>
      </c>
      <c r="R104" s="21">
        <f>IF(OR(M104="",H104=""),"",IFERROR(M104/H104,""))</f>
        <v/>
      </c>
      <c r="S104" s="22">
        <f>IF(OR(C104="",D104=""),"",C104-D104)</f>
        <v/>
      </c>
      <c r="T104" s="23">
        <f>IF(A104="","",IF(COUNTBLANK(B104:L104)&gt;0,"Angaben fehlen",IF(N104="","Stufe ohne Satz",IF(D104&gt;C104,"Storno nach Termin",IF(M104&gt;O104,"Direkte Kosten über Richtwert",IF(R104&gt;'Parameter'!$B$5,"Kostenquote über Schwelle",""))))))</f>
        <v/>
      </c>
    </row>
  </sheetData>
  <autoFilter ref="A4:T104"/>
  <mergeCells count="1">
    <mergeCell ref="A1:T1"/>
  </mergeCells>
  <conditionalFormatting sqref="A5:A104">
    <cfRule type="expression" priority="1" dxfId="0">
      <formula>AND($A5&lt;&gt;"",COUNTIF($A$5:$A$104,$A5)&gt;1)</formula>
    </cfRule>
  </conditionalFormatting>
  <conditionalFormatting sqref="T5:T104">
    <cfRule type="expression" priority="2" dxfId="0">
      <formula>$T5&lt;&gt;""</formula>
    </cfRule>
  </conditionalFormatting>
  <conditionalFormatting sqref="G5:G104">
    <cfRule type="expression" priority="3" dxfId="1">
      <formula>$G5="Abgeschlossen"</formula>
    </cfRule>
  </conditionalFormatting>
  <conditionalFormatting sqref="Q5:Q104">
    <cfRule type="expression" priority="4" dxfId="0">
      <formula>AND(ISNUMBER($Q5),$Q5&gt;0)</formula>
    </cfRule>
  </conditionalFormatting>
  <conditionalFormatting sqref="S5:S104">
    <cfRule type="expression" priority="5" dxfId="0">
      <formula>AND(ISNUMBER($S5),$S5&lt;0)</formula>
    </cfRule>
  </conditionalFormatting>
  <dataValidations count="7">
    <dataValidation sqref="A5:A104" showErrorMessage="1" showInputMessage="1" allowBlank="1" errorTitle="Doppelte Fall-ID" error="Die Fall-ID muss innerhalb der vorbereiteten Zeilen eindeutig sein." promptTitle="Fall-ID" prompt="Eine eindeutige fiktive Fall-ID eingeben." type="custom">
      <formula1>=OR(A5="",COUNTIF($A$5:$A$104,A5)=1)</formula1>
    </dataValidation>
    <dataValidation sqref="C5:D104" showErrorMessage="1" showInputMessage="1" allowBlank="1" errorTitle="Datum prüfen" error="Das Datum liegt außerhalb der in Parameter festgelegten Grenzen." promptTitle="Datumsangabe" prompt="Datum im Format TT.MM.JJJJ eingeben." type="date" operator="between">
      <formula1>=INDIRECT("Parameter!$B$6")</formula1>
      <formula2>=INDIRECT("Parameter!$B$7")</formula2>
    </dataValidation>
    <dataValidation sqref="E5:E104" showErrorMessage="1" showInputMessage="1" allowBlank="1" errorTitle="Ungültige Stufe" error="Bitte eine Stufe aus der Parameterliste auswählen." type="list">
      <formula1>=INDIRECT("Parameter!$A$11:$A$14")</formula1>
    </dataValidation>
    <dataValidation sqref="F5:F104" showErrorMessage="1" showInputMessage="1" allowBlank="1" errorTitle="Ungültige Zuständigkeit" error="Bitte eine fiktive Zuständigkeit aus der Liste auswählen." type="list">
      <formula1>=INDIRECT("Parameter!$G$11:$G$14")</formula1>
    </dataValidation>
    <dataValidation sqref="G5:G104" showErrorMessage="1" showInputMessage="1" allowBlank="1" errorTitle="Ungültiger Status" error="Bitte einen Status aus der Parameterliste auswählen." type="list">
      <formula1>=INDIRECT("Parameter!$E$11:$E$13")</formula1>
    </dataValidation>
    <dataValidation sqref="H5:H104" showErrorMessage="1" showInputMessage="1" allowBlank="1" errorTitle="Auftragswert prüfen" error="Der Auftragswert muss positiv sein und innerhalb der festgelegten Obergrenze liegen." type="decimal" operator="between">
      <formula1>0.01</formula1>
      <formula2>=INDIRECT("Parameter!$B$8")</formula2>
    </dataValidation>
    <dataValidation sqref="I5:L104" showErrorMessage="1" showInputMessage="1" allowBlank="1" errorTitle="Betrag prüfen" error="Kosten und Erstattungen müssen mindestens 0,00 € betragen und innerhalb der Obergrenze liegen." type="decimal" operator="between">
      <formula1>0</formula1>
      <formula2>=INDIRECT("Parameter!$B$8")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52" customWidth="1" min="3" max="3"/>
    <col width="3" customWidth="1" min="4" max="4"/>
    <col width="22" customWidth="1" min="5" max="5"/>
    <col width="3" customWidth="1" min="6" max="6"/>
    <col width="29" customWidth="1" min="7" max="7"/>
  </cols>
  <sheetData>
    <row r="1" ht="25" customHeight="1">
      <c r="A1" s="1" t="inlineStr">
        <is>
          <t>Parameter und Auswahllisten</t>
        </is>
      </c>
      <c r="B1" s="31" t="n"/>
      <c r="C1" s="31" t="n"/>
      <c r="D1" s="31" t="n"/>
      <c r="E1" s="31" t="n"/>
      <c r="F1" s="31" t="n"/>
      <c r="G1" s="32" t="n"/>
    </row>
    <row r="2" ht="20" customHeight="1">
      <c r="A2" s="2" t="inlineStr">
        <is>
          <t>Gelbe Zellen enthalten veränderbare interne Annahmen oder Listenwerte.</t>
        </is>
      </c>
    </row>
    <row r="3">
      <c r="A3" s="24" t="inlineStr">
        <is>
          <t>Auswertungsbeginn</t>
        </is>
      </c>
      <c r="B3" s="39" t="n">
        <v>46023</v>
      </c>
      <c r="C3" s="26" t="inlineStr">
        <is>
          <t>Untergrenze für das Stornodatum in der Übersicht</t>
        </is>
      </c>
    </row>
    <row r="4">
      <c r="A4" s="24" t="inlineStr">
        <is>
          <t>Auswertungsende</t>
        </is>
      </c>
      <c r="B4" s="39" t="n">
        <v>46273</v>
      </c>
      <c r="C4" s="26" t="inlineStr">
        <is>
          <t>Obergrenze für das Stornodatum in der Übersicht</t>
        </is>
      </c>
    </row>
    <row r="5">
      <c r="A5" s="24" t="inlineStr">
        <is>
          <t>Warnschwelle Kostenquote</t>
        </is>
      </c>
      <c r="B5" s="27" t="n">
        <v>0.5</v>
      </c>
      <c r="C5" s="26" t="inlineStr">
        <is>
          <t>Interne Warnung bei höheren direkten Kosten im Verhältnis zum Auftragswert</t>
        </is>
      </c>
    </row>
    <row r="6">
      <c r="A6" s="24" t="inlineStr">
        <is>
          <t>Frühestes zulässiges Datum</t>
        </is>
      </c>
      <c r="B6" s="39" t="n">
        <v>45543</v>
      </c>
      <c r="C6" s="26" t="inlineStr">
        <is>
          <t>Untergrenze der Datumsvalidierung im Eingabeblatt</t>
        </is>
      </c>
    </row>
    <row r="7">
      <c r="A7" s="24" t="inlineStr">
        <is>
          <t>Spätestes zulässiges Datum</t>
        </is>
      </c>
      <c r="B7" s="39" t="n">
        <v>47003</v>
      </c>
      <c r="C7" s="26" t="inlineStr">
        <is>
          <t>Obergrenze der Datumsvalidierung im Eingabeblatt</t>
        </is>
      </c>
    </row>
    <row r="8">
      <c r="A8" s="24" t="inlineStr">
        <is>
          <t>Maximaler Eingabebetrag</t>
        </is>
      </c>
      <c r="B8" s="40" t="n">
        <v>250000</v>
      </c>
      <c r="C8" s="26" t="inlineStr">
        <is>
          <t>Obergrenze für einzelne Auftrags- und Kostenbeträge</t>
        </is>
      </c>
    </row>
    <row r="9"/>
    <row r="10" ht="30" customHeight="1">
      <c r="A10" s="29" t="inlineStr">
        <is>
          <t>Stufe</t>
        </is>
      </c>
      <c r="B10" s="29" t="inlineStr">
        <is>
          <t>Interner Höchstsatz</t>
        </is>
      </c>
      <c r="C10" s="29" t="inlineStr">
        <is>
          <t>Interne Beschreibung</t>
        </is>
      </c>
      <c r="E10" s="29" t="inlineStr">
        <is>
          <t>Statuswerte</t>
        </is>
      </c>
      <c r="G10" s="29" t="inlineStr">
        <is>
          <t>Fiktive Zuständigkeiten</t>
        </is>
      </c>
    </row>
    <row r="11" ht="34" customHeight="1">
      <c r="A11" s="15" t="inlineStr">
        <is>
          <t>Früh</t>
        </is>
      </c>
      <c r="B11" s="27" t="n">
        <v>0.15</v>
      </c>
      <c r="C11" s="30" t="inlineStr">
        <is>
          <t>Geringe interne Ressourcenbindung</t>
        </is>
      </c>
      <c r="E11" s="15" t="inlineStr">
        <is>
          <t>Offen</t>
        </is>
      </c>
      <c r="G11" s="15" t="inlineStr">
        <is>
          <t>Fiktiv-Team Nord</t>
        </is>
      </c>
    </row>
    <row r="12" ht="34" customHeight="1">
      <c r="A12" s="15" t="inlineStr">
        <is>
          <t>Mittel</t>
        </is>
      </c>
      <c r="B12" s="27" t="n">
        <v>0.35</v>
      </c>
      <c r="C12" s="30" t="inlineStr">
        <is>
          <t>Teilweise gebundene Waren-, Personal- oder Fremdleistungen</t>
        </is>
      </c>
      <c r="E12" s="15" t="inlineStr">
        <is>
          <t>Geprüft</t>
        </is>
      </c>
      <c r="G12" s="15" t="inlineStr">
        <is>
          <t>Fiktiv-Team Süd</t>
        </is>
      </c>
    </row>
    <row r="13" ht="34" customHeight="1">
      <c r="A13" s="15" t="inlineStr">
        <is>
          <t>Kurzfristig</t>
        </is>
      </c>
      <c r="B13" s="27" t="n">
        <v>0.6</v>
      </c>
      <c r="C13" s="30" t="inlineStr">
        <is>
          <t>Fortgeschrittene Vorbereitung mit höherer Ressourcenbindung</t>
        </is>
      </c>
      <c r="E13" s="15" t="inlineStr">
        <is>
          <t>Abgeschlossen</t>
        </is>
      </c>
      <c r="G13" s="15" t="inlineStr">
        <is>
          <t>Fiktiv-Team Mitte</t>
        </is>
      </c>
    </row>
    <row r="14" ht="34" customHeight="1">
      <c r="A14" s="15" t="inlineStr">
        <is>
          <t>Termin</t>
        </is>
      </c>
      <c r="B14" s="27" t="n">
        <v>0.8</v>
      </c>
      <c r="C14" s="30" t="inlineStr">
        <is>
          <t>Stornierung am oder rund um den Veranstaltungstermin</t>
        </is>
      </c>
      <c r="G14" s="15" t="inlineStr">
        <is>
          <t>Fiktiv-Team Veranstaltung</t>
        </is>
      </c>
    </row>
  </sheetData>
  <autoFilter ref="A10:C14"/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55" customWidth="1" min="2" max="2"/>
    <col width="44" customWidth="1" min="3" max="3"/>
    <col width="43" customWidth="1" min="4" max="4"/>
  </cols>
  <sheetData>
    <row r="1" ht="25" customHeight="1">
      <c r="A1" s="1" t="inlineStr">
        <is>
          <t>Hinweise zur Verwendung und Formelprüfung</t>
        </is>
      </c>
      <c r="B1" s="31" t="n"/>
      <c r="C1" s="31" t="n"/>
      <c r="D1" s="32" t="n"/>
    </row>
    <row r="2">
      <c r="A2" s="2" t="inlineStr">
        <is>
          <t>Die Arbeitsmappe dient ausschließlich einer internen, bearbeitbaren Kalkulation fiktiver Catering-Stornofälle.</t>
        </is>
      </c>
    </row>
    <row r="3"/>
    <row r="4">
      <c r="A4" s="29" t="inlineStr">
        <is>
          <t>Formelspalte</t>
        </is>
      </c>
      <c r="B4" s="29" t="inlineStr">
        <is>
          <t>Berechnungslogik</t>
        </is>
      </c>
      <c r="C4" s="29" t="inlineStr">
        <is>
          <t>Prüfbezüge: erste / mittlere / letzte Zeile</t>
        </is>
      </c>
      <c r="D4" s="29" t="inlineStr">
        <is>
          <t>Leer- und Fehlerverhalten</t>
        </is>
      </c>
    </row>
    <row r="5" ht="58" customHeight="1">
      <c r="A5" s="20" t="inlineStr">
        <is>
          <t>M – Direkte Kosten netto</t>
        </is>
      </c>
      <c r="B5" s="20" t="inlineStr">
        <is>
          <t>Summe aus Waren-, Personal- und Fremdkosten abzüglich Erstattungen; Ergebnis mindestens 0,00 €.</t>
        </is>
      </c>
      <c r="C5" s="20" t="inlineStr">
        <is>
          <t>H5:L5 / H54:L54 / H104:L104</t>
        </is>
      </c>
      <c r="D5" s="20" t="inlineStr">
        <is>
          <t>Bleibt leer, wenn in H bis L keine Kostenangabe vorhanden ist.</t>
        </is>
      </c>
    </row>
    <row r="6" ht="58" customHeight="1">
      <c r="A6" s="23" t="inlineStr">
        <is>
          <t>N – Stufensatz</t>
        </is>
      </c>
      <c r="B6" s="23" t="inlineStr">
        <is>
          <t>Sucht die Stufe aus E per VLOOKUP in Parameter A11:B14.</t>
        </is>
      </c>
      <c r="C6" s="23" t="inlineStr">
        <is>
          <t>E5 / E54 / E104 sowie Parameter A11:B14</t>
        </is>
      </c>
      <c r="D6" s="23" t="inlineStr">
        <is>
          <t>Bleibt bei leerer Stufe oder nicht gefundenem Eintrag durch IFERROR leer.</t>
        </is>
      </c>
    </row>
    <row r="7" ht="58" customHeight="1">
      <c r="A7" s="20" t="inlineStr">
        <is>
          <t>O – Interner Richtwert</t>
        </is>
      </c>
      <c r="B7" s="20" t="inlineStr">
        <is>
          <t>Auftragswert aus H multipliziert mit dem Stufensatz aus N.</t>
        </is>
      </c>
      <c r="C7" s="20" t="inlineStr">
        <is>
          <t>H5×N5 / H54×N54 / H104×N104</t>
        </is>
      </c>
      <c r="D7" s="20" t="inlineStr">
        <is>
          <t>Bleibt leer, wenn Auftragswert oder Stufensatz fehlt.</t>
        </is>
      </c>
    </row>
    <row r="8" ht="58" customHeight="1">
      <c r="A8" s="23" t="inlineStr">
        <is>
          <t>P – Ansatz intern</t>
        </is>
      </c>
      <c r="B8" s="23" t="inlineStr">
        <is>
          <t>Kleinerer Wert aus direkten Kosten M und internem Richtwert O.</t>
        </is>
      </c>
      <c r="C8" s="23" t="inlineStr">
        <is>
          <t>M5:O5 / M54:O54 / M104:O104</t>
        </is>
      </c>
      <c r="D8" s="23" t="inlineStr">
        <is>
          <t>Bleibt leer, wenn einer der beiden Ausgangswerte fehlt.</t>
        </is>
      </c>
    </row>
    <row r="9" ht="58" customHeight="1">
      <c r="A9" s="20" t="inlineStr">
        <is>
          <t>Q – Abweichung</t>
        </is>
      </c>
      <c r="B9" s="20" t="inlineStr">
        <is>
          <t>Direkte Kosten M abzüglich internem Richtwert O.</t>
        </is>
      </c>
      <c r="C9" s="20" t="inlineStr">
        <is>
          <t>M5−O5 / M54−O54 / M104−O104</t>
        </is>
      </c>
      <c r="D9" s="20" t="inlineStr">
        <is>
          <t>Positive Werte werden als Überschreitung markiert; fehlende Ausgangswerte ergeben leer.</t>
        </is>
      </c>
    </row>
    <row r="10" ht="58" customHeight="1">
      <c r="A10" s="23" t="inlineStr">
        <is>
          <t>R – Kostenquote</t>
        </is>
      </c>
      <c r="B10" s="23" t="inlineStr">
        <is>
          <t>Direkte Kosten M geteilt durch Auftragswert H.</t>
        </is>
      </c>
      <c r="C10" s="23" t="inlineStr">
        <is>
          <t>M5÷H5 / M54÷H54 / M104÷H104</t>
        </is>
      </c>
      <c r="D10" s="23" t="inlineStr">
        <is>
          <t>Division ist mit IFERROR geschützt; leere oder ungeeignete Werte ergeben leer.</t>
        </is>
      </c>
    </row>
    <row r="11" ht="58" customHeight="1">
      <c r="A11" s="20" t="inlineStr">
        <is>
          <t>S – Vorlauf</t>
        </is>
      </c>
      <c r="B11" s="20" t="inlineStr">
        <is>
          <t>Veranstaltungsdatum C abzüglich Stornodatum D in Tagen.</t>
        </is>
      </c>
      <c r="C11" s="20" t="inlineStr">
        <is>
          <t>C5−D5 / C54−D54 / C104−D104</t>
        </is>
      </c>
      <c r="D11" s="20" t="inlineStr">
        <is>
          <t>Bleibt bei fehlendem Datum leer; negative Werte markieren ein Storno nach dem Termin.</t>
        </is>
      </c>
    </row>
    <row r="12" ht="58" customHeight="1">
      <c r="A12" s="23" t="inlineStr">
        <is>
          <t>T – Warnung</t>
        </is>
      </c>
      <c r="B12" s="23" t="inlineStr">
        <is>
          <t>Prüft fehlende Angaben, nicht gefundene Stufen, Storno nach Termin, Richtwertüberschreitung und Kostenquote.</t>
        </is>
      </c>
      <c r="C12" s="23" t="inlineStr">
        <is>
          <t>B5:T5 / B54:T54 / B104:T104 sowie Parameter B5</t>
        </is>
      </c>
      <c r="D12" s="23" t="inlineStr">
        <is>
          <t>Bleibt ohne Fall-ID oder ohne festgestellte Auffälligkeit leer.</t>
        </is>
      </c>
    </row>
    <row r="13"/>
    <row r="14"/>
    <row r="15">
      <c r="A15" s="3" t="inlineStr">
        <is>
          <t>Abgrenzung</t>
        </is>
      </c>
    </row>
    <row r="16" ht="34" customHeight="1">
      <c r="A16" s="23" t="inlineStr">
        <is>
          <t>•</t>
        </is>
      </c>
      <c r="B16" s="23" t="inlineStr">
        <is>
          <t>Stufensätze, Zeitraum, Warnschwelle und Betragsgrenze sind veränderbare interne Annahmen und keine garantierten Tarife.</t>
        </is>
      </c>
      <c r="C16" s="23" t="n"/>
      <c r="D16" s="23" t="n"/>
    </row>
    <row r="17" ht="34" customHeight="1">
      <c r="A17" s="23" t="inlineStr">
        <is>
          <t>•</t>
        </is>
      </c>
      <c r="B17" s="23" t="inlineStr">
        <is>
          <t>Der interne Ansatz ist keine automatische Forderung gegenüber einem Auftraggeber und ersetzt keine Einzelfallprüfung.</t>
        </is>
      </c>
      <c r="C17" s="23" t="n"/>
      <c r="D17" s="23" t="n"/>
    </row>
    <row r="18" ht="34" customHeight="1">
      <c r="A18" s="23" t="inlineStr">
        <is>
          <t>•</t>
        </is>
      </c>
      <c r="B18" s="23" t="inlineStr">
        <is>
          <t>Die Datei bietet keine Rechts- oder Steuerberatung, keine Zertifizierung, keine ERP-Funktion und keine Echtzeitsynchronisierung.</t>
        </is>
      </c>
      <c r="C18" s="23" t="n"/>
      <c r="D18" s="23" t="n"/>
    </row>
    <row r="19" ht="34" customHeight="1">
      <c r="A19" s="23" t="inlineStr">
        <is>
          <t>•</t>
        </is>
      </c>
      <c r="B19" s="23" t="inlineStr">
        <is>
          <t>Alle Beispiele, Aufträge und Zuständigkeiten sind eindeutig fiktiv.</t>
        </is>
      </c>
      <c r="C19" s="23" t="n"/>
      <c r="D19" s="23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Cateringbetrieb</dc:creator>
  <dc:title xmlns:dc="http://purl.org/dc/elements/1.1/">Stornokosten Catering – interne Kalkulation</dc:title>
  <dc:description xmlns:dc="http://purl.org/dc/elements/1.1/">Bearbeitbare Kalkulationshilfe ohne Makros und externe Verknüpfungen</dc:description>
  <dc:subject xmlns:dc="http://purl.org/dc/elements/1.1/">Interne Erfassung entstandener Kosten bei Catering-Stornierungen</dc:subject>
  <dcterms:created xmlns:dcterms="http://purl.org/dc/terms/" xmlns:xsi="http://www.w3.org/2001/XMLSchema-instance" xsi:type="dcterms:W3CDTF">2026-09-08T18:02:58Z</dcterms:created>
  <dcterms:modified xmlns:dcterms="http://purl.org/dc/terms/" xmlns:xsi="http://www.w3.org/2001/XMLSchema-instance" xsi:type="dcterms:W3CDTF">2026-09-08T18:02:58Z</dcterms:modified>
</cp:coreProperties>
</file>