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Übergaben" sheetId="2" state="visible" r:id="rId2"/>
    <sheet xmlns:r="http://schemas.openxmlformats.org/officeDocument/2006/relationships" name="Aufgab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'Übergaben'!$A$4:$R$104</definedName>
    <definedName name="_xlnm._FilterDatabase" localSheetId="2" hidden="1">'Aufgaben'!$A$4:$Q$104</definedName>
    <definedName name="_xlnm._FilterDatabase" localSheetId="4" hidden="1">'Hinweise'!$A$3:$D$13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#,##0.00 [$€-407]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132238"/>
      <sz val="10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b val="1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A84F2A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vertical="top" wrapText="1"/>
    </xf>
    <xf numFmtId="0" fontId="3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vertical="top" wrapText="1"/>
    </xf>
    <xf numFmtId="165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vertical="top" wrapText="1"/>
    </xf>
    <xf numFmtId="1" fontId="4" fillId="5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166" fontId="4" fillId="4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vertical="top" wrapText="1"/>
    </xf>
    <xf numFmtId="1" fontId="4" fillId="5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vertical="top" wrapText="1"/>
    </xf>
    <xf numFmtId="166" fontId="4" fillId="4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166" fontId="4" fillId="5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Aufgaben nach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'Übersicht'!B17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'Übersicht'!$A$18:$A$21</f>
            </numRef>
          </cat>
          <val>
            <numRef>
              <f>'Übersicht'!$B$18:$B$21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5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17" customWidth="1" min="3" max="3"/>
    <col width="56" customWidth="1" min="4" max="4"/>
    <col width="3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26" customHeight="1">
      <c r="A1" s="1" t="inlineStr">
        <is>
          <t>Übersicht – Schichtübergabe Gastronomie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9" t="n"/>
    </row>
    <row r="2" ht="30" customHeight="1">
      <c r="A2" s="3" t="inlineStr">
        <is>
          <t>Berechnete Kennzahlen, Zeitraum und Warnungen aus den fiktiven Eingaben. Keine Echtzeitsynchronisierung oder ERP-Funktion.</t>
        </is>
      </c>
    </row>
    <row r="3" ht="26" customHeight="1">
      <c r="A3" s="4" t="inlineStr">
        <is>
          <t>Auswertungszeitraum</t>
        </is>
      </c>
      <c r="B3" s="4" t="inlineStr">
        <is>
          <t>Von</t>
        </is>
      </c>
      <c r="C3" s="4" t="inlineStr">
        <is>
          <t>Bis</t>
        </is>
      </c>
      <c r="D3" s="4" t="inlineStr">
        <is>
          <t>Stand</t>
        </is>
      </c>
    </row>
    <row r="4" ht="26" customHeight="1">
      <c r="A4" s="5" t="inlineStr">
        <is>
          <t>Rollierender Auszug</t>
        </is>
      </c>
      <c r="B4" s="30">
        <f>'Parameter'!$B$6</f>
        <v/>
      </c>
      <c r="C4" s="30">
        <f>'Parameter'!$B$7</f>
        <v/>
      </c>
      <c r="D4" s="30">
        <f>TODAY()</f>
        <v/>
      </c>
    </row>
    <row r="5" ht="26" customHeight="1"/>
    <row r="6" ht="26" customHeight="1">
      <c r="A6" s="7" t="inlineStr">
        <is>
          <t>Kennzahl</t>
        </is>
      </c>
      <c r="B6" s="7" t="inlineStr">
        <is>
          <t>Wert</t>
        </is>
      </c>
      <c r="C6" s="7" t="inlineStr">
        <is>
          <t>Einheit</t>
        </is>
      </c>
      <c r="D6" s="7" t="inlineStr">
        <is>
          <t>Einordnung</t>
        </is>
      </c>
    </row>
    <row r="7" ht="26" customHeight="1">
      <c r="A7" s="8" t="inlineStr">
        <is>
          <t>Übergaben erfasst</t>
        </is>
      </c>
      <c r="B7" s="9">
        <f>COUNTIFS('Übergaben'!$B$5:$B$104,"&gt;="&amp;'Parameter'!$B$6,'Übergaben'!$B$5:$B$104,"&lt;="&amp;'Parameter'!$B$7,'Übergaben'!$A$5:$A$104,"&lt;&gt;")</f>
        <v/>
      </c>
      <c r="C7" s="10" t="inlineStr">
        <is>
          <t>Anzahl</t>
        </is>
      </c>
      <c r="D7" s="10" t="inlineStr">
        <is>
          <t>Übergaben mit Datum im Auswertungszeitraum.</t>
        </is>
      </c>
    </row>
    <row r="8" ht="26" customHeight="1">
      <c r="A8" s="11" t="inlineStr">
        <is>
          <t>Status „Übergeben“</t>
        </is>
      </c>
      <c r="B8" s="12">
        <f>COUNTIFS('Übergaben'!$B$5:$B$104,"&gt;="&amp;'Parameter'!$B$6,'Übergaben'!$B$5:$B$104,"&lt;="&amp;'Parameter'!$B$7,'Übergaben'!$O$5:$O$104,"Übergeben")</f>
        <v/>
      </c>
      <c r="C8" s="13" t="inlineStr">
        <is>
          <t>Anzahl</t>
        </is>
      </c>
      <c r="D8" s="13" t="inlineStr">
        <is>
          <t>Übergaben mit dem Status „Übergeben“.</t>
        </is>
      </c>
    </row>
    <row r="9" ht="26" customHeight="1">
      <c r="A9" s="8" t="inlineStr">
        <is>
          <t>Übergabequote</t>
        </is>
      </c>
      <c r="B9" s="31">
        <f>IFERROR(B8/B7,"")</f>
        <v/>
      </c>
      <c r="C9" s="10" t="inlineStr">
        <is>
          <t>%</t>
        </is>
      </c>
      <c r="D9" s="10" t="inlineStr">
        <is>
          <t>Anteil Status „Übergeben“ an erfassten Übergaben.</t>
        </is>
      </c>
    </row>
    <row r="10" ht="26" customHeight="1">
      <c r="A10" s="11" t="inlineStr">
        <is>
          <t>Kassenabweichung netto</t>
        </is>
      </c>
      <c r="B10" s="32">
        <f>SUMIFS('Übergaben'!$I$5:$I$104,'Übergaben'!$B$5:$B$104,"&gt;="&amp;'Parameter'!$B$6,'Übergaben'!$B$5:$B$104,"&lt;="&amp;'Parameter'!$B$7)</f>
        <v/>
      </c>
      <c r="C10" s="13" t="inlineStr">
        <is>
          <t>€</t>
        </is>
      </c>
      <c r="D10" s="13" t="inlineStr">
        <is>
          <t>Summe Ist minus Soll; positive und negative Werte gleichen sich aus.</t>
        </is>
      </c>
    </row>
    <row r="11" ht="26" customHeight="1">
      <c r="A11" s="8" t="inlineStr">
        <is>
          <t>Kassenabweichung absolut</t>
        </is>
      </c>
      <c r="B11" s="33">
        <f>SUMIFS('Übergaben'!$R$5:$R$104,'Übergaben'!$B$5:$B$104,"&gt;="&amp;'Parameter'!$B$6,'Übergaben'!$B$5:$B$104,"&lt;="&amp;'Parameter'!$B$7)</f>
        <v/>
      </c>
      <c r="C11" s="10" t="inlineStr">
        <is>
          <t>€</t>
        </is>
      </c>
      <c r="D11" s="10" t="inlineStr">
        <is>
          <t>Summe aller absoluten Kassenabweichungen.</t>
        </is>
      </c>
    </row>
    <row r="12" ht="26" customHeight="1">
      <c r="A12" s="11" t="inlineStr">
        <is>
          <t>Übergaben mit Warnung</t>
        </is>
      </c>
      <c r="B12" s="12">
        <f>COUNTIFS('Übergaben'!$B$5:$B$104,"&gt;="&amp;'Parameter'!$B$6,'Übergaben'!$B$5:$B$104,"&lt;="&amp;'Parameter'!$B$7,'Übergaben'!$Q$5:$Q$104,"&lt;&gt;OK",'Übergaben'!$Q$5:$Q$104,"&lt;&gt;")</f>
        <v/>
      </c>
      <c r="C12" s="13" t="inlineStr">
        <is>
          <t>Anzahl</t>
        </is>
      </c>
      <c r="D12" s="13" t="inlineStr">
        <is>
          <t>Übergaben mit einer berechneten Warnung.</t>
        </is>
      </c>
    </row>
    <row r="13" ht="26" customHeight="1">
      <c r="A13" s="8" t="inlineStr">
        <is>
          <t>Offene Aufgaben</t>
        </is>
      </c>
      <c r="B13" s="9">
        <f>COUNTIFS('Aufgaben'!$C$5:$C$104,"&gt;="&amp;'Parameter'!$B$6,'Aufgaben'!$C$5:$C$104,"&lt;="&amp;'Parameter'!$B$7,'Aufgaben'!$A$5:$A$104,"&lt;&gt;",'Aufgaben'!$K$5:$K$104,"&lt;&gt;Erledigt",'Aufgaben'!$K$5:$K$104,"&lt;&gt;")</f>
        <v/>
      </c>
      <c r="C13" s="10" t="inlineStr">
        <is>
          <t>Anzahl</t>
        </is>
      </c>
      <c r="D13" s="10" t="inlineStr">
        <is>
          <t>Nicht erledigte Aufgaben, die im Zeitraum erfasst wurden.</t>
        </is>
      </c>
    </row>
    <row r="14" ht="26" customHeight="1">
      <c r="A14" s="11" t="inlineStr">
        <is>
          <t>Überfällige Aufgaben</t>
        </is>
      </c>
      <c r="B14" s="12">
        <f>COUNTIFS('Aufgaben'!$C$5:$C$104,"&gt;="&amp;'Parameter'!$B$6,'Aufgaben'!$C$5:$C$104,"&lt;="&amp;'Parameter'!$B$7,'Aufgaben'!$N$5:$N$104,"Überfällig")</f>
        <v/>
      </c>
      <c r="C14" s="13" t="inlineStr">
        <is>
          <t>Anzahl</t>
        </is>
      </c>
      <c r="D14" s="13" t="inlineStr">
        <is>
          <t>Offene Aufgaben mit Fälligkeit vor dem heutigen Tag.</t>
        </is>
      </c>
    </row>
    <row r="15" ht="26" customHeight="1">
      <c r="A15" s="8" t="inlineStr">
        <is>
          <t>Kritische offene Aufgaben</t>
        </is>
      </c>
      <c r="B15" s="9">
        <f>COUNTIFS('Aufgaben'!$C$5:$C$104,"&gt;="&amp;'Parameter'!$B$6,'Aufgaben'!$C$5:$C$104,"&lt;="&amp;'Parameter'!$B$7,'Aufgaben'!$I$5:$I$104,"Kritisch",'Aufgaben'!$K$5:$K$104,"&lt;&gt;Erledigt",'Aufgaben'!$K$5:$K$104,"&lt;&gt;")</f>
        <v/>
      </c>
      <c r="C15" s="10" t="inlineStr">
        <is>
          <t>Anzahl</t>
        </is>
      </c>
      <c r="D15" s="10" t="inlineStr">
        <is>
          <t>Kritische Aufgaben ohne Status „Erledigt“.</t>
        </is>
      </c>
    </row>
    <row r="16" ht="26" customHeight="1"/>
    <row r="17" ht="26" customHeight="1">
      <c r="A17" s="4" t="inlineStr">
        <is>
          <t>Aufgabenstatus</t>
        </is>
      </c>
      <c r="B17" s="4" t="inlineStr">
        <is>
          <t>Anzahl</t>
        </is>
      </c>
    </row>
    <row r="18" ht="26" customHeight="1">
      <c r="A18" s="10" t="inlineStr">
        <is>
          <t>Offen</t>
        </is>
      </c>
      <c r="B18" s="17">
        <f>COUNTIFS('Aufgaben'!$C$5:$C$104,"&gt;="&amp;'Parameter'!$B$6,'Aufgaben'!$C$5:$C$104,"&lt;="&amp;'Parameter'!$B$7,'Aufgaben'!$K$5:$K$104,"Offen")</f>
        <v/>
      </c>
    </row>
    <row r="19" ht="26" customHeight="1">
      <c r="A19" s="13" t="inlineStr">
        <is>
          <t>In Arbeit</t>
        </is>
      </c>
      <c r="B19" s="18">
        <f>COUNTIFS('Aufgaben'!$C$5:$C$104,"&gt;="&amp;'Parameter'!$B$6,'Aufgaben'!$C$5:$C$104,"&lt;="&amp;'Parameter'!$B$7,'Aufgaben'!$K$5:$K$104,"In Arbeit")</f>
        <v/>
      </c>
    </row>
    <row r="20" ht="26" customHeight="1">
      <c r="A20" s="10" t="inlineStr">
        <is>
          <t>Wartet</t>
        </is>
      </c>
      <c r="B20" s="17">
        <f>COUNTIFS('Aufgaben'!$C$5:$C$104,"&gt;="&amp;'Parameter'!$B$6,'Aufgaben'!$C$5:$C$104,"&lt;="&amp;'Parameter'!$B$7,'Aufgaben'!$K$5:$K$104,"Wartet")</f>
        <v/>
      </c>
    </row>
    <row r="21" ht="26" customHeight="1">
      <c r="A21" s="13" t="inlineStr">
        <is>
          <t>Erledigt</t>
        </is>
      </c>
      <c r="B21" s="18">
        <f>COUNTIFS('Aufgaben'!$C$5:$C$104,"&gt;="&amp;'Parameter'!$B$6,'Aufgaben'!$C$5:$C$104,"&lt;="&amp;'Parameter'!$B$7,'Aufgaben'!$K$5:$K$104,"Erledigt")</f>
        <v/>
      </c>
    </row>
    <row r="22" ht="26" customHeight="1"/>
    <row r="23" ht="26" customHeight="1"/>
    <row r="24" ht="26" customHeight="1">
      <c r="A24" s="4" t="inlineStr">
        <is>
          <t>Warnhinweis</t>
        </is>
      </c>
      <c r="B24" s="4" t="inlineStr">
        <is>
          <t>Anzahl</t>
        </is>
      </c>
      <c r="C24" s="4" t="inlineStr">
        <is>
          <t>Prüfgrund</t>
        </is>
      </c>
    </row>
    <row r="25" ht="26" customHeight="1">
      <c r="A25" s="10" t="inlineStr">
        <is>
          <t>Kassenabweichung über Grenzwert</t>
        </is>
      </c>
      <c r="B25" s="17">
        <f>COUNTIFS('Übergaben'!$B$5:$B$104,"&gt;="&amp;'Parameter'!$B$6,'Übergaben'!$B$5:$B$104,"&lt;="&amp;'Parameter'!$B$7,'Übergaben'!$R$5:$R$104,"&gt;"&amp;'Parameter'!$B$4)</f>
        <v/>
      </c>
      <c r="C25" s="10" t="inlineStr">
        <is>
          <t>Absolutwert überschreitet den einstellbaren Grenzwert.</t>
        </is>
      </c>
    </row>
    <row r="26" ht="26" customHeight="1">
      <c r="A26" s="13" t="inlineStr">
        <is>
          <t>Übergaben mit Pflichtlücke</t>
        </is>
      </c>
      <c r="B26" s="18">
        <f>COUNTIFS('Übergaben'!$B$5:$B$104,"&gt;="&amp;'Parameter'!$B$6,'Übergaben'!$B$5:$B$104,"&lt;="&amp;'Parameter'!$B$7,'Übergaben'!$Q$5:$Q$104,"Pflichtangabe fehlt")</f>
        <v/>
      </c>
      <c r="C26" s="13" t="inlineStr">
        <is>
          <t>Mindestens eine erforderliche Übergabeangabe fehlt.</t>
        </is>
      </c>
    </row>
    <row r="27" ht="26" customHeight="1">
      <c r="A27" s="10" t="inlineStr">
        <is>
          <t>Kritische Aufgaben offen</t>
        </is>
      </c>
      <c r="B27" s="17">
        <f>B15</f>
        <v/>
      </c>
      <c r="C27" s="10" t="inlineStr">
        <is>
          <t>Priorität „Kritisch“ und nicht erledigt.</t>
        </is>
      </c>
    </row>
    <row r="28" ht="26" customHeight="1">
      <c r="A28" s="13" t="inlineStr">
        <is>
          <t>Aufgaben überfällig</t>
        </is>
      </c>
      <c r="B28" s="18">
        <f>B14</f>
        <v/>
      </c>
      <c r="C28" s="13" t="inlineStr">
        <is>
          <t>Fälligkeit liegt vor dem heutigen Tag.</t>
        </is>
      </c>
    </row>
    <row r="29" ht="26" customHeight="1">
      <c r="A29" s="10" t="inlineStr">
        <is>
          <t>Ungültige Übergabe-ID</t>
        </is>
      </c>
      <c r="B29" s="17">
        <f>COUNTIFS('Aufgaben'!$C$5:$C$104,"&gt;="&amp;'Parameter'!$B$6,'Aufgaben'!$C$5:$C$104,"&lt;="&amp;'Parameter'!$B$7,'Aufgaben'!$P$5:$P$104,"ID nicht gefunden")</f>
        <v/>
      </c>
      <c r="C29" s="10" t="inlineStr">
        <is>
          <t>Aufgabe kann keiner vorhandenen Übergabe-ID zugeordnet werden.</t>
        </is>
      </c>
    </row>
    <row r="30" ht="26" customHeight="1">
      <c r="A30" s="13" t="inlineStr">
        <is>
          <t>Fehlendes Erledigt-Datum</t>
        </is>
      </c>
      <c r="B30" s="18">
        <f>COUNTIFS('Aufgaben'!$C$5:$C$104,"&gt;="&amp;'Parameter'!$B$6,'Aufgaben'!$C$5:$C$104,"&lt;="&amp;'Parameter'!$B$7,'Aufgaben'!$Q$5:$Q$104,"Erledigt-Datum fehlt")</f>
        <v/>
      </c>
      <c r="C30" s="13" t="inlineStr">
        <is>
          <t>Status ist erledigt, aber das Abschlussdatum fehlt.</t>
        </is>
      </c>
    </row>
  </sheetData>
  <mergeCells count="1">
    <mergeCell ref="A1:M1"/>
  </mergeCells>
  <conditionalFormatting sqref="B25:B30">
    <cfRule type="expression" priority="1" dxfId="0">
      <formula>B25&gt;0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5" customWidth="1" min="3" max="3"/>
    <col width="15" customWidth="1" min="4" max="4"/>
    <col width="24" customWidth="1" min="5" max="5"/>
    <col width="24" customWidth="1" min="6" max="6"/>
    <col width="16" customWidth="1" min="7" max="7"/>
    <col width="16" customWidth="1" min="8" max="8"/>
    <col width="19" customWidth="1" min="9" max="9"/>
    <col width="15" customWidth="1" min="10" max="10"/>
    <col width="18" customWidth="1" min="11" max="11"/>
    <col width="34" customWidth="1" min="12" max="12"/>
    <col width="30" customWidth="1" min="13" max="13"/>
    <col width="32" customWidth="1" min="14" max="14"/>
    <col width="18" customWidth="1" min="15" max="15"/>
    <col width="15" customWidth="1" min="16" max="16"/>
    <col width="27" customWidth="1" min="17" max="17"/>
    <col width="20" customWidth="1" min="18" max="18"/>
  </cols>
  <sheetData>
    <row r="1" ht="26" customHeight="1">
      <c r="A1" s="1" t="inlineStr">
        <is>
          <t>Übergaben – fiktiver Gastronomiebetrieb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9" t="n"/>
    </row>
    <row r="2" ht="30" customHeight="1">
      <c r="A2" s="3" t="inlineStr">
        <is>
          <t>Eine Zeile je Schichtübergabe. Gelb markierte Zellen sind bearbeitbar; Formeln und Warnungen gelten bis Zeile 104.</t>
        </is>
      </c>
    </row>
    <row r="3"/>
    <row r="4" ht="30" customHeight="1">
      <c r="A4" s="7" t="inlineStr">
        <is>
          <t>Übergabe-ID</t>
        </is>
      </c>
      <c r="B4" s="7" t="inlineStr">
        <is>
          <t>Datum</t>
        </is>
      </c>
      <c r="C4" s="7" t="inlineStr">
        <is>
          <t>Schicht</t>
        </is>
      </c>
      <c r="D4" s="7" t="inlineStr">
        <is>
          <t>Bereich</t>
        </is>
      </c>
      <c r="E4" s="7" t="inlineStr">
        <is>
          <t>Übergebendes Team</t>
        </is>
      </c>
      <c r="F4" s="7" t="inlineStr">
        <is>
          <t>Übernehmendes Team</t>
        </is>
      </c>
      <c r="G4" s="7" t="inlineStr">
        <is>
          <t>Kasse Soll (€)</t>
        </is>
      </c>
      <c r="H4" s="7" t="inlineStr">
        <is>
          <t>Kasse Ist (€)</t>
        </is>
      </c>
      <c r="I4" s="7" t="inlineStr">
        <is>
          <t>Kassenabweichung (€)</t>
        </is>
      </c>
      <c r="J4" s="7" t="inlineStr">
        <is>
          <t>Offene Aufgaben</t>
        </is>
      </c>
      <c r="K4" s="7" t="inlineStr">
        <is>
          <t>Kritische offene Aufgaben</t>
        </is>
      </c>
      <c r="L4" s="7" t="inlineStr">
        <is>
          <t>Besonderheiten</t>
        </is>
      </c>
      <c r="M4" s="7" t="inlineStr">
        <is>
          <t>Geräte / Mängel</t>
        </is>
      </c>
      <c r="N4" s="7" t="inlineStr">
        <is>
          <t>Gästehinweis</t>
        </is>
      </c>
      <c r="O4" s="7" t="inlineStr">
        <is>
          <t>Übergabestatus</t>
        </is>
      </c>
      <c r="P4" s="7" t="inlineStr">
        <is>
          <t>Bestätigung</t>
        </is>
      </c>
      <c r="Q4" s="7" t="inlineStr">
        <is>
          <t>Warnung</t>
        </is>
      </c>
      <c r="R4" s="7" t="inlineStr">
        <is>
          <t>Abweichung absolut (€)</t>
        </is>
      </c>
    </row>
    <row r="5" ht="34" customHeight="1">
      <c r="A5" s="19" t="inlineStr">
        <is>
          <t>U-2026-001</t>
        </is>
      </c>
      <c r="B5" s="34" t="n">
        <v>46265</v>
      </c>
      <c r="C5" s="19" t="inlineStr">
        <is>
          <t>Früh</t>
        </is>
      </c>
      <c r="D5" s="19" t="inlineStr">
        <is>
          <t>Gastraum</t>
        </is>
      </c>
      <c r="E5" s="19" t="inlineStr">
        <is>
          <t>Fiktiv-Team Nordlicht</t>
        </is>
      </c>
      <c r="F5" s="19" t="inlineStr">
        <is>
          <t>Fiktiv-Team Abendrot</t>
        </is>
      </c>
      <c r="G5" s="35" t="n">
        <v>1200</v>
      </c>
      <c r="H5" s="35" t="n">
        <v>1202</v>
      </c>
      <c r="I5" s="36">
        <f>IF(OR($A5="",$G5="",$H5=""),"",$H5-$G5)</f>
        <v/>
      </c>
      <c r="J5" s="23">
        <f>IF($A5="","",COUNTIFS('Aufgaben'!$B$5:$B$104,$A5,'Aufgaben'!$K$5:$K$104,"&lt;&gt;Erledigt",'Aufgaben'!$K$5:$K$104,"&lt;&gt;"))</f>
        <v/>
      </c>
      <c r="K5" s="23">
        <f>IF($A5="","",COUNTIFS('Aufgaben'!$B$5:$B$104,$A5,'Aufgaben'!$I$5:$I$104,"Kritisch",'Aufgaben'!$K$5:$K$104,"&lt;&gt;Erledigt",'Aufgaben'!$K$5:$K$104,"&lt;&gt;"))</f>
        <v/>
      </c>
      <c r="L5" s="19" t="inlineStr">
        <is>
          <t>Terrasse ab 17 Uhr reserviert.</t>
        </is>
      </c>
      <c r="M5" s="19" t="inlineStr">
        <is>
          <t>Keine Auffälligkeit.</t>
        </is>
      </c>
      <c r="N5" s="19" t="inlineStr">
        <is>
          <t>Allergiehinweis liegt im Reservierungsbuch.</t>
        </is>
      </c>
      <c r="O5" s="19" t="inlineStr">
        <is>
          <t>Übergeben</t>
        </is>
      </c>
      <c r="P5" s="19" t="inlineStr">
        <is>
          <t>Ja</t>
        </is>
      </c>
      <c r="Q5" s="10">
        <f>IF($A5="","",IF(OR($B5="",$C5="",$D5="",$E5="",$F5="",$O5="",$P5=""),"Pflichtangabe fehlt",IF(AND($I5&lt;&gt;"",IFERROR(ABS($I5),0)&gt;'Parameter'!$B$4),"Kasse prüfen",IF($K5&gt;0,"Kritische Aufgabe offen",IF($P5="Nein","Bestätigung fehlt","OK")))))</f>
        <v/>
      </c>
      <c r="R5" s="36">
        <f>IF($I5="","",IFERROR(ABS($I5),""))</f>
        <v/>
      </c>
    </row>
    <row r="6" ht="34" customHeight="1">
      <c r="A6" s="19" t="inlineStr">
        <is>
          <t>U-2026-002</t>
        </is>
      </c>
      <c r="B6" s="34" t="n">
        <v>46266</v>
      </c>
      <c r="C6" s="19" t="inlineStr">
        <is>
          <t>Spät</t>
        </is>
      </c>
      <c r="D6" s="19" t="inlineStr">
        <is>
          <t>Bar</t>
        </is>
      </c>
      <c r="E6" s="19" t="inlineStr">
        <is>
          <t>Fiktiv-Team Abendrot</t>
        </is>
      </c>
      <c r="F6" s="19" t="inlineStr">
        <is>
          <t>Fiktiv-Team Nordlicht</t>
        </is>
      </c>
      <c r="G6" s="35" t="n">
        <v>840</v>
      </c>
      <c r="H6" s="35" t="n">
        <v>833.5</v>
      </c>
      <c r="I6" s="37">
        <f>IF(OR($A6="",$G6="",$H6=""),"",$H6-$G6)</f>
        <v/>
      </c>
      <c r="J6" s="25">
        <f>IF($A6="","",COUNTIFS('Aufgaben'!$B$5:$B$104,$A6,'Aufgaben'!$K$5:$K$104,"&lt;&gt;Erledigt",'Aufgaben'!$K$5:$K$104,"&lt;&gt;"))</f>
        <v/>
      </c>
      <c r="K6" s="25">
        <f>IF($A6="","",COUNTIFS('Aufgaben'!$B$5:$B$104,$A6,'Aufgaben'!$I$5:$I$104,"Kritisch",'Aufgaben'!$K$5:$K$104,"&lt;&gt;Erledigt",'Aufgaben'!$K$5:$K$104,"&lt;&gt;"))</f>
        <v/>
      </c>
      <c r="L6" s="19" t="inlineStr">
        <is>
          <t>Gläservorrat ergänzen.</t>
        </is>
      </c>
      <c r="M6" s="19" t="inlineStr">
        <is>
          <t>Spülgerät zeitweise laut.</t>
        </is>
      </c>
      <c r="N6" s="19" t="inlineStr"/>
      <c r="O6" s="19" t="inlineStr">
        <is>
          <t>Übergeben</t>
        </is>
      </c>
      <c r="P6" s="19" t="inlineStr">
        <is>
          <t>Ja</t>
        </is>
      </c>
      <c r="Q6" s="13">
        <f>IF($A6="","",IF(OR($B6="",$C6="",$D6="",$E6="",$F6="",$O6="",$P6=""),"Pflichtangabe fehlt",IF(AND($I6&lt;&gt;"",IFERROR(ABS($I6),0)&gt;'Parameter'!$B$4),"Kasse prüfen",IF($K6&gt;0,"Kritische Aufgabe offen",IF($P6="Nein","Bestätigung fehlt","OK")))))</f>
        <v/>
      </c>
      <c r="R6" s="37">
        <f>IF($I6="","",IFERROR(ABS($I6),""))</f>
        <v/>
      </c>
    </row>
    <row r="7" ht="34" customHeight="1">
      <c r="A7" s="19" t="inlineStr">
        <is>
          <t>U-2026-003</t>
        </is>
      </c>
      <c r="B7" s="34" t="n">
        <v>46267</v>
      </c>
      <c r="C7" s="19" t="inlineStr">
        <is>
          <t>Früh</t>
        </is>
      </c>
      <c r="D7" s="19" t="inlineStr">
        <is>
          <t>Küche</t>
        </is>
      </c>
      <c r="E7" s="19" t="inlineStr">
        <is>
          <t>Fiktiv-Team Küchenstern</t>
        </is>
      </c>
      <c r="F7" s="19" t="inlineStr">
        <is>
          <t>Fiktiv-Team Hafenblick</t>
        </is>
      </c>
      <c r="G7" s="35" t="n">
        <v>0</v>
      </c>
      <c r="H7" s="35" t="n">
        <v>0</v>
      </c>
      <c r="I7" s="36">
        <f>IF(OR($A7="",$G7="",$H7=""),"",$H7-$G7)</f>
        <v/>
      </c>
      <c r="J7" s="23">
        <f>IF($A7="","",COUNTIFS('Aufgaben'!$B$5:$B$104,$A7,'Aufgaben'!$K$5:$K$104,"&lt;&gt;Erledigt",'Aufgaben'!$K$5:$K$104,"&lt;&gt;"))</f>
        <v/>
      </c>
      <c r="K7" s="23">
        <f>IF($A7="","",COUNTIFS('Aufgaben'!$B$5:$B$104,$A7,'Aufgaben'!$I$5:$I$104,"Kritisch",'Aufgaben'!$K$5:$K$104,"&lt;&gt;Erledigt",'Aufgaben'!$K$5:$K$104,"&lt;&gt;"))</f>
        <v/>
      </c>
      <c r="L7" s="19" t="inlineStr">
        <is>
          <t>Vorbereitung für Mittagskarte abgeschlossen.</t>
        </is>
      </c>
      <c r="M7" s="19" t="inlineStr">
        <is>
          <t>Kühlung ohne Auffälligkeit.</t>
        </is>
      </c>
      <c r="N7" s="19" t="inlineStr"/>
      <c r="O7" s="19" t="inlineStr">
        <is>
          <t>Geklärt</t>
        </is>
      </c>
      <c r="P7" s="19" t="inlineStr">
        <is>
          <t>Ja</t>
        </is>
      </c>
      <c r="Q7" s="10">
        <f>IF($A7="","",IF(OR($B7="",$C7="",$D7="",$E7="",$F7="",$O7="",$P7=""),"Pflichtangabe fehlt",IF(AND($I7&lt;&gt;"",IFERROR(ABS($I7),0)&gt;'Parameter'!$B$4),"Kasse prüfen",IF($K7&gt;0,"Kritische Aufgabe offen",IF($P7="Nein","Bestätigung fehlt","OK")))))</f>
        <v/>
      </c>
      <c r="R7" s="36">
        <f>IF($I7="","",IFERROR(ABS($I7),""))</f>
        <v/>
      </c>
    </row>
    <row r="8" ht="34" customHeight="1">
      <c r="A8" s="19" t="inlineStr">
        <is>
          <t>U-2026-004</t>
        </is>
      </c>
      <c r="B8" s="34" t="n">
        <v>46268</v>
      </c>
      <c r="C8" s="19" t="inlineStr">
        <is>
          <t>Veranstaltung</t>
        </is>
      </c>
      <c r="D8" s="19" t="inlineStr">
        <is>
          <t>Bankett</t>
        </is>
      </c>
      <c r="E8" s="19" t="inlineStr">
        <is>
          <t>Fiktiv-Team Festsaal</t>
        </is>
      </c>
      <c r="F8" s="19" t="inlineStr">
        <is>
          <t>Fiktiv-Team Abendrot</t>
        </is>
      </c>
      <c r="G8" s="35" t="n">
        <v>2500</v>
      </c>
      <c r="H8" s="35" t="n">
        <v>2512</v>
      </c>
      <c r="I8" s="37">
        <f>IF(OR($A8="",$G8="",$H8=""),"",$H8-$G8)</f>
        <v/>
      </c>
      <c r="J8" s="25">
        <f>IF($A8="","",COUNTIFS('Aufgaben'!$B$5:$B$104,$A8,'Aufgaben'!$K$5:$K$104,"&lt;&gt;Erledigt",'Aufgaben'!$K$5:$K$104,"&lt;&gt;"))</f>
        <v/>
      </c>
      <c r="K8" s="25">
        <f>IF($A8="","",COUNTIFS('Aufgaben'!$B$5:$B$104,$A8,'Aufgaben'!$I$5:$I$104,"Kritisch",'Aufgaben'!$K$5:$K$104,"&lt;&gt;Erledigt",'Aufgaben'!$K$5:$K$104,"&lt;&gt;"))</f>
        <v/>
      </c>
      <c r="L8" s="19" t="inlineStr">
        <is>
          <t>Fiktives Firmenessen im Saal beendet.</t>
        </is>
      </c>
      <c r="M8" s="19" t="inlineStr">
        <is>
          <t>Mikrofonakku tauschen.</t>
        </is>
      </c>
      <c r="N8" s="19" t="inlineStr">
        <is>
          <t>Zwei Mäntel wurden an der Garderobe hinterlegt.</t>
        </is>
      </c>
      <c r="O8" s="19" t="inlineStr">
        <is>
          <t>Übergeben</t>
        </is>
      </c>
      <c r="P8" s="19" t="inlineStr">
        <is>
          <t>Ja</t>
        </is>
      </c>
      <c r="Q8" s="13">
        <f>IF($A8="","",IF(OR($B8="",$C8="",$D8="",$E8="",$F8="",$O8="",$P8=""),"Pflichtangabe fehlt",IF(AND($I8&lt;&gt;"",IFERROR(ABS($I8),0)&gt;'Parameter'!$B$4),"Kasse prüfen",IF($K8&gt;0,"Kritische Aufgabe offen",IF($P8="Nein","Bestätigung fehlt","OK")))))</f>
        <v/>
      </c>
      <c r="R8" s="37">
        <f>IF($I8="","",IFERROR(ABS($I8),""))</f>
        <v/>
      </c>
    </row>
    <row r="9" ht="34" customHeight="1">
      <c r="A9" s="19" t="inlineStr">
        <is>
          <t>U-2026-005</t>
        </is>
      </c>
      <c r="B9" s="34" t="n">
        <v>46269</v>
      </c>
      <c r="C9" s="19" t="inlineStr">
        <is>
          <t>Mittel</t>
        </is>
      </c>
      <c r="D9" s="19" t="inlineStr">
        <is>
          <t>Abholung</t>
        </is>
      </c>
      <c r="E9" s="19" t="inlineStr">
        <is>
          <t>Fiktiv-Team Hafenblick</t>
        </is>
      </c>
      <c r="F9" s="19" t="inlineStr">
        <is>
          <t>Fiktiv-Team Nordlicht</t>
        </is>
      </c>
      <c r="G9" s="35" t="n">
        <v>615</v>
      </c>
      <c r="H9" s="35" t="n">
        <v>615</v>
      </c>
      <c r="I9" s="36">
        <f>IF(OR($A9="",$G9="",$H9=""),"",$H9-$G9)</f>
        <v/>
      </c>
      <c r="J9" s="23">
        <f>IF($A9="","",COUNTIFS('Aufgaben'!$B$5:$B$104,$A9,'Aufgaben'!$K$5:$K$104,"&lt;&gt;Erledigt",'Aufgaben'!$K$5:$K$104,"&lt;&gt;"))</f>
        <v/>
      </c>
      <c r="K9" s="23">
        <f>IF($A9="","",COUNTIFS('Aufgaben'!$B$5:$B$104,$A9,'Aufgaben'!$I$5:$I$104,"Kritisch",'Aufgaben'!$K$5:$K$104,"&lt;&gt;Erledigt",'Aufgaben'!$K$5:$K$104,"&lt;&gt;"))</f>
        <v/>
      </c>
      <c r="L9" s="19" t="inlineStr">
        <is>
          <t>Drei Vorbestellungen für den Abend.</t>
        </is>
      </c>
      <c r="M9" s="19" t="inlineStr">
        <is>
          <t>Bon-Drucker geprüft.</t>
        </is>
      </c>
      <c r="N9" s="19" t="inlineStr"/>
      <c r="O9" s="19" t="inlineStr">
        <is>
          <t>Übergeben</t>
        </is>
      </c>
      <c r="P9" s="19" t="inlineStr">
        <is>
          <t>Ja</t>
        </is>
      </c>
      <c r="Q9" s="10">
        <f>IF($A9="","",IF(OR($B9="",$C9="",$D9="",$E9="",$F9="",$O9="",$P9=""),"Pflichtangabe fehlt",IF(AND($I9&lt;&gt;"",IFERROR(ABS($I9),0)&gt;'Parameter'!$B$4),"Kasse prüfen",IF($K9&gt;0,"Kritische Aufgabe offen",IF($P9="Nein","Bestätigung fehlt","OK")))))</f>
        <v/>
      </c>
      <c r="R9" s="36">
        <f>IF($I9="","",IFERROR(ABS($I9),""))</f>
        <v/>
      </c>
    </row>
    <row r="10" ht="34" customHeight="1">
      <c r="A10" s="19" t="inlineStr">
        <is>
          <t>U-2026-006</t>
        </is>
      </c>
      <c r="B10" s="34" t="n">
        <v>46270</v>
      </c>
      <c r="C10" s="19" t="inlineStr">
        <is>
          <t>Spät</t>
        </is>
      </c>
      <c r="D10" s="19" t="inlineStr">
        <is>
          <t>Gastraum</t>
        </is>
      </c>
      <c r="E10" s="19" t="inlineStr">
        <is>
          <t>Fiktiv-Team Abendrot</t>
        </is>
      </c>
      <c r="F10" s="19" t="inlineStr">
        <is>
          <t>Fiktiv-Team Nordlicht</t>
        </is>
      </c>
      <c r="G10" s="35" t="n">
        <v>1730</v>
      </c>
      <c r="H10" s="35" t="n">
        <v>1731</v>
      </c>
      <c r="I10" s="37">
        <f>IF(OR($A10="",$G10="",$H10=""),"",$H10-$G10)</f>
        <v/>
      </c>
      <c r="J10" s="25">
        <f>IF($A10="","",COUNTIFS('Aufgaben'!$B$5:$B$104,$A10,'Aufgaben'!$K$5:$K$104,"&lt;&gt;Erledigt",'Aufgaben'!$K$5:$K$104,"&lt;&gt;"))</f>
        <v/>
      </c>
      <c r="K10" s="25">
        <f>IF($A10="","",COUNTIFS('Aufgaben'!$B$5:$B$104,$A10,'Aufgaben'!$I$5:$I$104,"Kritisch",'Aufgaben'!$K$5:$K$104,"&lt;&gt;Erledigt",'Aufgaben'!$K$5:$K$104,"&lt;&gt;"))</f>
        <v/>
      </c>
      <c r="L10" s="19" t="inlineStr">
        <is>
          <t>Fensterplatz bleibt für fiktive Probegruppe frei.</t>
        </is>
      </c>
      <c r="M10" s="19" t="inlineStr">
        <is>
          <t>Tischleuchte 7 ohne Funktion.</t>
        </is>
      </c>
      <c r="N10" s="19" t="inlineStr"/>
      <c r="O10" s="19" t="inlineStr">
        <is>
          <t>Entwurf</t>
        </is>
      </c>
      <c r="P10" s="19" t="inlineStr">
        <is>
          <t>Nein</t>
        </is>
      </c>
      <c r="Q10" s="13">
        <f>IF($A10="","",IF(OR($B10="",$C10="",$D10="",$E10="",$F10="",$O10="",$P10=""),"Pflichtangabe fehlt",IF(AND($I10&lt;&gt;"",IFERROR(ABS($I10),0)&gt;'Parameter'!$B$4),"Kasse prüfen",IF($K10&gt;0,"Kritische Aufgabe offen",IF($P10="Nein","Bestätigung fehlt","OK")))))</f>
        <v/>
      </c>
      <c r="R10" s="37">
        <f>IF($I10="","",IFERROR(ABS($I10),""))</f>
        <v/>
      </c>
    </row>
    <row r="11" ht="34" customHeight="1">
      <c r="A11" s="19" t="inlineStr">
        <is>
          <t>U-2026-007</t>
        </is>
      </c>
      <c r="B11" s="34" t="n">
        <v>46271</v>
      </c>
      <c r="C11" s="19" t="inlineStr">
        <is>
          <t>Früh</t>
        </is>
      </c>
      <c r="D11" s="19" t="inlineStr">
        <is>
          <t>Lager</t>
        </is>
      </c>
      <c r="E11" s="19" t="inlineStr">
        <is>
          <t>Fiktiv-Team Küchenstern</t>
        </is>
      </c>
      <c r="F11" s="19" t="inlineStr">
        <is>
          <t>Fiktiv-Team Hafenblick</t>
        </is>
      </c>
      <c r="G11" s="35" t="n"/>
      <c r="H11" s="35" t="n"/>
      <c r="I11" s="36">
        <f>IF(OR($A11="",$G11="",$H11=""),"",$H11-$G11)</f>
        <v/>
      </c>
      <c r="J11" s="23">
        <f>IF($A11="","",COUNTIFS('Aufgaben'!$B$5:$B$104,$A11,'Aufgaben'!$K$5:$K$104,"&lt;&gt;Erledigt",'Aufgaben'!$K$5:$K$104,"&lt;&gt;"))</f>
        <v/>
      </c>
      <c r="K11" s="23">
        <f>IF($A11="","",COUNTIFS('Aufgaben'!$B$5:$B$104,$A11,'Aufgaben'!$I$5:$I$104,"Kritisch",'Aufgaben'!$K$5:$K$104,"&lt;&gt;Erledigt",'Aufgaben'!$K$5:$K$104,"&lt;&gt;"))</f>
        <v/>
      </c>
      <c r="L11" s="19" t="inlineStr">
        <is>
          <t>Getränkelieferung teilweise geprüft.</t>
        </is>
      </c>
      <c r="M11" s="19" t="inlineStr">
        <is>
          <t>Regalabschnitt B beobachten.</t>
        </is>
      </c>
      <c r="N11" s="19" t="inlineStr"/>
      <c r="O11" s="19" t="inlineStr">
        <is>
          <t>Übergeben</t>
        </is>
      </c>
      <c r="P11" s="19" t="inlineStr">
        <is>
          <t>Ja</t>
        </is>
      </c>
      <c r="Q11" s="10">
        <f>IF($A11="","",IF(OR($B11="",$C11="",$D11="",$E11="",$F11="",$O11="",$P11=""),"Pflichtangabe fehlt",IF(AND($I11&lt;&gt;"",IFERROR(ABS($I11),0)&gt;'Parameter'!$B$4),"Kasse prüfen",IF($K11&gt;0,"Kritische Aufgabe offen",IF($P11="Nein","Bestätigung fehlt","OK")))))</f>
        <v/>
      </c>
      <c r="R11" s="36">
        <f>IF($I11="","",IFERROR(ABS($I11),""))</f>
        <v/>
      </c>
    </row>
    <row r="12" ht="34" customHeight="1">
      <c r="A12" s="19" t="inlineStr">
        <is>
          <t>U-2026-008</t>
        </is>
      </c>
      <c r="B12" s="34" t="n">
        <v>46272</v>
      </c>
      <c r="C12" s="19" t="inlineStr">
        <is>
          <t>Mittel</t>
        </is>
      </c>
      <c r="D12" s="19" t="inlineStr">
        <is>
          <t>Küche</t>
        </is>
      </c>
      <c r="E12" s="19" t="inlineStr">
        <is>
          <t>Fiktiv-Team Hafenblick</t>
        </is>
      </c>
      <c r="F12" s="19" t="n"/>
      <c r="G12" s="35" t="n">
        <v>0</v>
      </c>
      <c r="H12" s="35" t="n">
        <v>0</v>
      </c>
      <c r="I12" s="37">
        <f>IF(OR($A12="",$G12="",$H12=""),"",$H12-$G12)</f>
        <v/>
      </c>
      <c r="J12" s="25">
        <f>IF($A12="","",COUNTIFS('Aufgaben'!$B$5:$B$104,$A12,'Aufgaben'!$K$5:$K$104,"&lt;&gt;Erledigt",'Aufgaben'!$K$5:$K$104,"&lt;&gt;"))</f>
        <v/>
      </c>
      <c r="K12" s="25">
        <f>IF($A12="","",COUNTIFS('Aufgaben'!$B$5:$B$104,$A12,'Aufgaben'!$I$5:$I$104,"Kritisch",'Aufgaben'!$K$5:$K$104,"&lt;&gt;Erledigt",'Aufgaben'!$K$5:$K$104,"&lt;&gt;"))</f>
        <v/>
      </c>
      <c r="L12" s="19" t="inlineStr">
        <is>
          <t>Suppenansatz beschriftet.</t>
        </is>
      </c>
      <c r="M12" s="19" t="inlineStr">
        <is>
          <t>Thermometerbatterie ersetzen.</t>
        </is>
      </c>
      <c r="N12" s="19" t="inlineStr"/>
      <c r="O12" s="19" t="inlineStr">
        <is>
          <t>Entwurf</t>
        </is>
      </c>
      <c r="P12" s="19" t="inlineStr">
        <is>
          <t>Nein</t>
        </is>
      </c>
      <c r="Q12" s="13">
        <f>IF($A12="","",IF(OR($B12="",$C12="",$D12="",$E12="",$F12="",$O12="",$P12=""),"Pflichtangabe fehlt",IF(AND($I12&lt;&gt;"",IFERROR(ABS($I12),0)&gt;'Parameter'!$B$4),"Kasse prüfen",IF($K12&gt;0,"Kritische Aufgabe offen",IF($P12="Nein","Bestätigung fehlt","OK")))))</f>
        <v/>
      </c>
      <c r="R12" s="37">
        <f>IF($I12="","",IFERROR(ABS($I12),""))</f>
        <v/>
      </c>
    </row>
    <row r="13" ht="34" customHeight="1">
      <c r="A13" s="19" t="inlineStr">
        <is>
          <t>U-2026-009</t>
        </is>
      </c>
      <c r="B13" s="34" t="n">
        <v>46273</v>
      </c>
      <c r="C13" s="19" t="inlineStr">
        <is>
          <t>Spät</t>
        </is>
      </c>
      <c r="D13" s="19" t="inlineStr">
        <is>
          <t>Bar</t>
        </is>
      </c>
      <c r="E13" s="19" t="inlineStr">
        <is>
          <t>Fiktiv-Team Abendrot</t>
        </is>
      </c>
      <c r="F13" s="19" t="inlineStr">
        <is>
          <t>Fiktiv-Team Nordlicht</t>
        </is>
      </c>
      <c r="G13" s="35" t="n">
        <v>990</v>
      </c>
      <c r="H13" s="35" t="n">
        <v>988</v>
      </c>
      <c r="I13" s="36">
        <f>IF(OR($A13="",$G13="",$H13=""),"",$H13-$G13)</f>
        <v/>
      </c>
      <c r="J13" s="23">
        <f>IF($A13="","",COUNTIFS('Aufgaben'!$B$5:$B$104,$A13,'Aufgaben'!$K$5:$K$104,"&lt;&gt;Erledigt",'Aufgaben'!$K$5:$K$104,"&lt;&gt;"))</f>
        <v/>
      </c>
      <c r="K13" s="23">
        <f>IF($A13="","",COUNTIFS('Aufgaben'!$B$5:$B$104,$A13,'Aufgaben'!$I$5:$I$104,"Kritisch",'Aufgaben'!$K$5:$K$104,"&lt;&gt;Erledigt",'Aufgaben'!$K$5:$K$104,"&lt;&gt;"))</f>
        <v/>
      </c>
      <c r="L13" s="19" t="inlineStr">
        <is>
          <t>Sirupbestand kontrollieren.</t>
        </is>
      </c>
      <c r="M13" s="19" t="inlineStr">
        <is>
          <t>Eisbereiter reinigen.</t>
        </is>
      </c>
      <c r="N13" s="19" t="inlineStr"/>
      <c r="O13" s="19" t="inlineStr">
        <is>
          <t>Übergeben</t>
        </is>
      </c>
      <c r="P13" s="19" t="inlineStr">
        <is>
          <t>Ja</t>
        </is>
      </c>
      <c r="Q13" s="10">
        <f>IF($A13="","",IF(OR($B13="",$C13="",$D13="",$E13="",$F13="",$O13="",$P13=""),"Pflichtangabe fehlt",IF(AND($I13&lt;&gt;"",IFERROR(ABS($I13),0)&gt;'Parameter'!$B$4),"Kasse prüfen",IF($K13&gt;0,"Kritische Aufgabe offen",IF($P13="Nein","Bestätigung fehlt","OK")))))</f>
        <v/>
      </c>
      <c r="R13" s="36">
        <f>IF($I13="","",IFERROR(ABS($I13),""))</f>
        <v/>
      </c>
    </row>
    <row r="14" ht="34" customHeight="1">
      <c r="A14" s="19" t="inlineStr">
        <is>
          <t>U-2026-010</t>
        </is>
      </c>
      <c r="B14" s="34" t="n">
        <v>46274</v>
      </c>
      <c r="C14" s="19" t="inlineStr">
        <is>
          <t>Früh</t>
        </is>
      </c>
      <c r="D14" s="19" t="inlineStr">
        <is>
          <t>Gastraum</t>
        </is>
      </c>
      <c r="E14" s="19" t="inlineStr">
        <is>
          <t>Fiktiv-Team Nordlicht</t>
        </is>
      </c>
      <c r="F14" s="19" t="inlineStr">
        <is>
          <t>Fiktiv-Team Abendrot</t>
        </is>
      </c>
      <c r="G14" s="35" t="n">
        <v>680</v>
      </c>
      <c r="H14" s="35" t="n">
        <v>680</v>
      </c>
      <c r="I14" s="37">
        <f>IF(OR($A14="",$G14="",$H14=""),"",$H14-$G14)</f>
        <v/>
      </c>
      <c r="J14" s="25">
        <f>IF($A14="","",COUNTIFS('Aufgaben'!$B$5:$B$104,$A14,'Aufgaben'!$K$5:$K$104,"&lt;&gt;Erledigt",'Aufgaben'!$K$5:$K$104,"&lt;&gt;"))</f>
        <v/>
      </c>
      <c r="K14" s="25">
        <f>IF($A14="","",COUNTIFS('Aufgaben'!$B$5:$B$104,$A14,'Aufgaben'!$I$5:$I$104,"Kritisch",'Aufgaben'!$K$5:$K$104,"&lt;&gt;Erledigt",'Aufgaben'!$K$5:$K$104,"&lt;&gt;"))</f>
        <v/>
      </c>
      <c r="L14" s="19" t="inlineStr">
        <is>
          <t>Fiktive Menütafeln für den Abend vorbereiten.</t>
        </is>
      </c>
      <c r="M14" s="19" t="inlineStr">
        <is>
          <t>Keine Auffälligkeit.</t>
        </is>
      </c>
      <c r="N14" s="19" t="inlineStr">
        <is>
          <t>Kinderstuhl für Tisch 14 vormerken.</t>
        </is>
      </c>
      <c r="O14" s="19" t="inlineStr">
        <is>
          <t>Übergeben</t>
        </is>
      </c>
      <c r="P14" s="19" t="inlineStr">
        <is>
          <t>Ja</t>
        </is>
      </c>
      <c r="Q14" s="13">
        <f>IF($A14="","",IF(OR($B14="",$C14="",$D14="",$E14="",$F14="",$O14="",$P14=""),"Pflichtangabe fehlt",IF(AND($I14&lt;&gt;"",IFERROR(ABS($I14),0)&gt;'Parameter'!$B$4),"Kasse prüfen",IF($K14&gt;0,"Kritische Aufgabe offen",IF($P14="Nein","Bestätigung fehlt","OK")))))</f>
        <v/>
      </c>
      <c r="R14" s="37">
        <f>IF($I14="","",IFERROR(ABS($I14),""))</f>
        <v/>
      </c>
    </row>
    <row r="15" ht="34" customHeight="1">
      <c r="A15" s="19" t="n"/>
      <c r="B15" s="34" t="n"/>
      <c r="C15" s="19" t="n"/>
      <c r="D15" s="19" t="n"/>
      <c r="E15" s="19" t="n"/>
      <c r="F15" s="19" t="n"/>
      <c r="G15" s="35" t="n"/>
      <c r="H15" s="35" t="n"/>
      <c r="I15" s="36">
        <f>IF(OR($A15="",$G15="",$H15=""),"",$H15-$G15)</f>
        <v/>
      </c>
      <c r="J15" s="23">
        <f>IF($A15="","",COUNTIFS('Aufgaben'!$B$5:$B$104,$A15,'Aufgaben'!$K$5:$K$104,"&lt;&gt;Erledigt",'Aufgaben'!$K$5:$K$104,"&lt;&gt;"))</f>
        <v/>
      </c>
      <c r="K15" s="23">
        <f>IF($A15="","",COUNTIFS('Aufgaben'!$B$5:$B$104,$A15,'Aufgaben'!$I$5:$I$104,"Kritisch",'Aufgaben'!$K$5:$K$104,"&lt;&gt;Erledigt",'Aufgaben'!$K$5:$K$104,"&lt;&gt;"))</f>
        <v/>
      </c>
      <c r="L15" s="19" t="n"/>
      <c r="M15" s="19" t="n"/>
      <c r="N15" s="19" t="n"/>
      <c r="O15" s="19" t="n"/>
      <c r="P15" s="19" t="n"/>
      <c r="Q15" s="10">
        <f>IF($A15="","",IF(OR($B15="",$C15="",$D15="",$E15="",$F15="",$O15="",$P15=""),"Pflichtangabe fehlt",IF(AND($I15&lt;&gt;"",IFERROR(ABS($I15),0)&gt;'Parameter'!$B$4),"Kasse prüfen",IF($K15&gt;0,"Kritische Aufgabe offen",IF($P15="Nein","Bestätigung fehlt","OK")))))</f>
        <v/>
      </c>
      <c r="R15" s="36">
        <f>IF($I15="","",IFERROR(ABS($I15),""))</f>
        <v/>
      </c>
    </row>
    <row r="16" ht="34" customHeight="1">
      <c r="A16" s="19" t="n"/>
      <c r="B16" s="34" t="n"/>
      <c r="C16" s="19" t="n"/>
      <c r="D16" s="19" t="n"/>
      <c r="E16" s="19" t="n"/>
      <c r="F16" s="19" t="n"/>
      <c r="G16" s="35" t="n"/>
      <c r="H16" s="35" t="n"/>
      <c r="I16" s="37">
        <f>IF(OR($A16="",$G16="",$H16=""),"",$H16-$G16)</f>
        <v/>
      </c>
      <c r="J16" s="25">
        <f>IF($A16="","",COUNTIFS('Aufgaben'!$B$5:$B$104,$A16,'Aufgaben'!$K$5:$K$104,"&lt;&gt;Erledigt",'Aufgaben'!$K$5:$K$104,"&lt;&gt;"))</f>
        <v/>
      </c>
      <c r="K16" s="25">
        <f>IF($A16="","",COUNTIFS('Aufgaben'!$B$5:$B$104,$A16,'Aufgaben'!$I$5:$I$104,"Kritisch",'Aufgaben'!$K$5:$K$104,"&lt;&gt;Erledigt",'Aufgaben'!$K$5:$K$104,"&lt;&gt;"))</f>
        <v/>
      </c>
      <c r="L16" s="19" t="n"/>
      <c r="M16" s="19" t="n"/>
      <c r="N16" s="19" t="n"/>
      <c r="O16" s="19" t="n"/>
      <c r="P16" s="19" t="n"/>
      <c r="Q16" s="13">
        <f>IF($A16="","",IF(OR($B16="",$C16="",$D16="",$E16="",$F16="",$O16="",$P16=""),"Pflichtangabe fehlt",IF(AND($I16&lt;&gt;"",IFERROR(ABS($I16),0)&gt;'Parameter'!$B$4),"Kasse prüfen",IF($K16&gt;0,"Kritische Aufgabe offen",IF($P16="Nein","Bestätigung fehlt","OK")))))</f>
        <v/>
      </c>
      <c r="R16" s="37">
        <f>IF($I16="","",IFERROR(ABS($I16),""))</f>
        <v/>
      </c>
    </row>
    <row r="17" ht="34" customHeight="1">
      <c r="A17" s="19" t="n"/>
      <c r="B17" s="34" t="n"/>
      <c r="C17" s="19" t="n"/>
      <c r="D17" s="19" t="n"/>
      <c r="E17" s="19" t="n"/>
      <c r="F17" s="19" t="n"/>
      <c r="G17" s="35" t="n"/>
      <c r="H17" s="35" t="n"/>
      <c r="I17" s="36">
        <f>IF(OR($A17="",$G17="",$H17=""),"",$H17-$G17)</f>
        <v/>
      </c>
      <c r="J17" s="23">
        <f>IF($A17="","",COUNTIFS('Aufgaben'!$B$5:$B$104,$A17,'Aufgaben'!$K$5:$K$104,"&lt;&gt;Erledigt",'Aufgaben'!$K$5:$K$104,"&lt;&gt;"))</f>
        <v/>
      </c>
      <c r="K17" s="23">
        <f>IF($A17="","",COUNTIFS('Aufgaben'!$B$5:$B$104,$A17,'Aufgaben'!$I$5:$I$104,"Kritisch",'Aufgaben'!$K$5:$K$104,"&lt;&gt;Erledigt",'Aufgaben'!$K$5:$K$104,"&lt;&gt;"))</f>
        <v/>
      </c>
      <c r="L17" s="19" t="n"/>
      <c r="M17" s="19" t="n"/>
      <c r="N17" s="19" t="n"/>
      <c r="O17" s="19" t="n"/>
      <c r="P17" s="19" t="n"/>
      <c r="Q17" s="10">
        <f>IF($A17="","",IF(OR($B17="",$C17="",$D17="",$E17="",$F17="",$O17="",$P17=""),"Pflichtangabe fehlt",IF(AND($I17&lt;&gt;"",IFERROR(ABS($I17),0)&gt;'Parameter'!$B$4),"Kasse prüfen",IF($K17&gt;0,"Kritische Aufgabe offen",IF($P17="Nein","Bestätigung fehlt","OK")))))</f>
        <v/>
      </c>
      <c r="R17" s="36">
        <f>IF($I17="","",IFERROR(ABS($I17),""))</f>
        <v/>
      </c>
    </row>
    <row r="18" ht="34" customHeight="1">
      <c r="A18" s="19" t="n"/>
      <c r="B18" s="34" t="n"/>
      <c r="C18" s="19" t="n"/>
      <c r="D18" s="19" t="n"/>
      <c r="E18" s="19" t="n"/>
      <c r="F18" s="19" t="n"/>
      <c r="G18" s="35" t="n"/>
      <c r="H18" s="35" t="n"/>
      <c r="I18" s="37">
        <f>IF(OR($A18="",$G18="",$H18=""),"",$H18-$G18)</f>
        <v/>
      </c>
      <c r="J18" s="25">
        <f>IF($A18="","",COUNTIFS('Aufgaben'!$B$5:$B$104,$A18,'Aufgaben'!$K$5:$K$104,"&lt;&gt;Erledigt",'Aufgaben'!$K$5:$K$104,"&lt;&gt;"))</f>
        <v/>
      </c>
      <c r="K18" s="25">
        <f>IF($A18="","",COUNTIFS('Aufgaben'!$B$5:$B$104,$A18,'Aufgaben'!$I$5:$I$104,"Kritisch",'Aufgaben'!$K$5:$K$104,"&lt;&gt;Erledigt",'Aufgaben'!$K$5:$K$104,"&lt;&gt;"))</f>
        <v/>
      </c>
      <c r="L18" s="19" t="n"/>
      <c r="M18" s="19" t="n"/>
      <c r="N18" s="19" t="n"/>
      <c r="O18" s="19" t="n"/>
      <c r="P18" s="19" t="n"/>
      <c r="Q18" s="13">
        <f>IF($A18="","",IF(OR($B18="",$C18="",$D18="",$E18="",$F18="",$O18="",$P18=""),"Pflichtangabe fehlt",IF(AND($I18&lt;&gt;"",IFERROR(ABS($I18),0)&gt;'Parameter'!$B$4),"Kasse prüfen",IF($K18&gt;0,"Kritische Aufgabe offen",IF($P18="Nein","Bestätigung fehlt","OK")))))</f>
        <v/>
      </c>
      <c r="R18" s="37">
        <f>IF($I18="","",IFERROR(ABS($I18),""))</f>
        <v/>
      </c>
    </row>
    <row r="19" ht="34" customHeight="1">
      <c r="A19" s="19" t="n"/>
      <c r="B19" s="34" t="n"/>
      <c r="C19" s="19" t="n"/>
      <c r="D19" s="19" t="n"/>
      <c r="E19" s="19" t="n"/>
      <c r="F19" s="19" t="n"/>
      <c r="G19" s="35" t="n"/>
      <c r="H19" s="35" t="n"/>
      <c r="I19" s="36">
        <f>IF(OR($A19="",$G19="",$H19=""),"",$H19-$G19)</f>
        <v/>
      </c>
      <c r="J19" s="23">
        <f>IF($A19="","",COUNTIFS('Aufgaben'!$B$5:$B$104,$A19,'Aufgaben'!$K$5:$K$104,"&lt;&gt;Erledigt",'Aufgaben'!$K$5:$K$104,"&lt;&gt;"))</f>
        <v/>
      </c>
      <c r="K19" s="23">
        <f>IF($A19="","",COUNTIFS('Aufgaben'!$B$5:$B$104,$A19,'Aufgaben'!$I$5:$I$104,"Kritisch",'Aufgaben'!$K$5:$K$104,"&lt;&gt;Erledigt",'Aufgaben'!$K$5:$K$104,"&lt;&gt;"))</f>
        <v/>
      </c>
      <c r="L19" s="19" t="n"/>
      <c r="M19" s="19" t="n"/>
      <c r="N19" s="19" t="n"/>
      <c r="O19" s="19" t="n"/>
      <c r="P19" s="19" t="n"/>
      <c r="Q19" s="10">
        <f>IF($A19="","",IF(OR($B19="",$C19="",$D19="",$E19="",$F19="",$O19="",$P19=""),"Pflichtangabe fehlt",IF(AND($I19&lt;&gt;"",IFERROR(ABS($I19),0)&gt;'Parameter'!$B$4),"Kasse prüfen",IF($K19&gt;0,"Kritische Aufgabe offen",IF($P19="Nein","Bestätigung fehlt","OK")))))</f>
        <v/>
      </c>
      <c r="R19" s="36">
        <f>IF($I19="","",IFERROR(ABS($I19),""))</f>
        <v/>
      </c>
    </row>
    <row r="20" ht="34" customHeight="1">
      <c r="A20" s="19" t="n"/>
      <c r="B20" s="34" t="n"/>
      <c r="C20" s="19" t="n"/>
      <c r="D20" s="19" t="n"/>
      <c r="E20" s="19" t="n"/>
      <c r="F20" s="19" t="n"/>
      <c r="G20" s="35" t="n"/>
      <c r="H20" s="35" t="n"/>
      <c r="I20" s="37">
        <f>IF(OR($A20="",$G20="",$H20=""),"",$H20-$G20)</f>
        <v/>
      </c>
      <c r="J20" s="25">
        <f>IF($A20="","",COUNTIFS('Aufgaben'!$B$5:$B$104,$A20,'Aufgaben'!$K$5:$K$104,"&lt;&gt;Erledigt",'Aufgaben'!$K$5:$K$104,"&lt;&gt;"))</f>
        <v/>
      </c>
      <c r="K20" s="25">
        <f>IF($A20="","",COUNTIFS('Aufgaben'!$B$5:$B$104,$A20,'Aufgaben'!$I$5:$I$104,"Kritisch",'Aufgaben'!$K$5:$K$104,"&lt;&gt;Erledigt",'Aufgaben'!$K$5:$K$104,"&lt;&gt;"))</f>
        <v/>
      </c>
      <c r="L20" s="19" t="n"/>
      <c r="M20" s="19" t="n"/>
      <c r="N20" s="19" t="n"/>
      <c r="O20" s="19" t="n"/>
      <c r="P20" s="19" t="n"/>
      <c r="Q20" s="13">
        <f>IF($A20="","",IF(OR($B20="",$C20="",$D20="",$E20="",$F20="",$O20="",$P20=""),"Pflichtangabe fehlt",IF(AND($I20&lt;&gt;"",IFERROR(ABS($I20),0)&gt;'Parameter'!$B$4),"Kasse prüfen",IF($K20&gt;0,"Kritische Aufgabe offen",IF($P20="Nein","Bestätigung fehlt","OK")))))</f>
        <v/>
      </c>
      <c r="R20" s="37">
        <f>IF($I20="","",IFERROR(ABS($I20),""))</f>
        <v/>
      </c>
    </row>
    <row r="21" ht="34" customHeight="1">
      <c r="A21" s="19" t="n"/>
      <c r="B21" s="34" t="n"/>
      <c r="C21" s="19" t="n"/>
      <c r="D21" s="19" t="n"/>
      <c r="E21" s="19" t="n"/>
      <c r="F21" s="19" t="n"/>
      <c r="G21" s="35" t="n"/>
      <c r="H21" s="35" t="n"/>
      <c r="I21" s="36">
        <f>IF(OR($A21="",$G21="",$H21=""),"",$H21-$G21)</f>
        <v/>
      </c>
      <c r="J21" s="23">
        <f>IF($A21="","",COUNTIFS('Aufgaben'!$B$5:$B$104,$A21,'Aufgaben'!$K$5:$K$104,"&lt;&gt;Erledigt",'Aufgaben'!$K$5:$K$104,"&lt;&gt;"))</f>
        <v/>
      </c>
      <c r="K21" s="23">
        <f>IF($A21="","",COUNTIFS('Aufgaben'!$B$5:$B$104,$A21,'Aufgaben'!$I$5:$I$104,"Kritisch",'Aufgaben'!$K$5:$K$104,"&lt;&gt;Erledigt",'Aufgaben'!$K$5:$K$104,"&lt;&gt;"))</f>
        <v/>
      </c>
      <c r="L21" s="19" t="n"/>
      <c r="M21" s="19" t="n"/>
      <c r="N21" s="19" t="n"/>
      <c r="O21" s="19" t="n"/>
      <c r="P21" s="19" t="n"/>
      <c r="Q21" s="10">
        <f>IF($A21="","",IF(OR($B21="",$C21="",$D21="",$E21="",$F21="",$O21="",$P21=""),"Pflichtangabe fehlt",IF(AND($I21&lt;&gt;"",IFERROR(ABS($I21),0)&gt;'Parameter'!$B$4),"Kasse prüfen",IF($K21&gt;0,"Kritische Aufgabe offen",IF($P21="Nein","Bestätigung fehlt","OK")))))</f>
        <v/>
      </c>
      <c r="R21" s="36">
        <f>IF($I21="","",IFERROR(ABS($I21),""))</f>
        <v/>
      </c>
    </row>
    <row r="22" ht="34" customHeight="1">
      <c r="A22" s="19" t="n"/>
      <c r="B22" s="34" t="n"/>
      <c r="C22" s="19" t="n"/>
      <c r="D22" s="19" t="n"/>
      <c r="E22" s="19" t="n"/>
      <c r="F22" s="19" t="n"/>
      <c r="G22" s="35" t="n"/>
      <c r="H22" s="35" t="n"/>
      <c r="I22" s="37">
        <f>IF(OR($A22="",$G22="",$H22=""),"",$H22-$G22)</f>
        <v/>
      </c>
      <c r="J22" s="25">
        <f>IF($A22="","",COUNTIFS('Aufgaben'!$B$5:$B$104,$A22,'Aufgaben'!$K$5:$K$104,"&lt;&gt;Erledigt",'Aufgaben'!$K$5:$K$104,"&lt;&gt;"))</f>
        <v/>
      </c>
      <c r="K22" s="25">
        <f>IF($A22="","",COUNTIFS('Aufgaben'!$B$5:$B$104,$A22,'Aufgaben'!$I$5:$I$104,"Kritisch",'Aufgaben'!$K$5:$K$104,"&lt;&gt;Erledigt",'Aufgaben'!$K$5:$K$104,"&lt;&gt;"))</f>
        <v/>
      </c>
      <c r="L22" s="19" t="n"/>
      <c r="M22" s="19" t="n"/>
      <c r="N22" s="19" t="n"/>
      <c r="O22" s="19" t="n"/>
      <c r="P22" s="19" t="n"/>
      <c r="Q22" s="13">
        <f>IF($A22="","",IF(OR($B22="",$C22="",$D22="",$E22="",$F22="",$O22="",$P22=""),"Pflichtangabe fehlt",IF(AND($I22&lt;&gt;"",IFERROR(ABS($I22),0)&gt;'Parameter'!$B$4),"Kasse prüfen",IF($K22&gt;0,"Kritische Aufgabe offen",IF($P22="Nein","Bestätigung fehlt","OK")))))</f>
        <v/>
      </c>
      <c r="R22" s="37">
        <f>IF($I22="","",IFERROR(ABS($I22),""))</f>
        <v/>
      </c>
    </row>
    <row r="23" ht="34" customHeight="1">
      <c r="A23" s="19" t="n"/>
      <c r="B23" s="34" t="n"/>
      <c r="C23" s="19" t="n"/>
      <c r="D23" s="19" t="n"/>
      <c r="E23" s="19" t="n"/>
      <c r="F23" s="19" t="n"/>
      <c r="G23" s="35" t="n"/>
      <c r="H23" s="35" t="n"/>
      <c r="I23" s="36">
        <f>IF(OR($A23="",$G23="",$H23=""),"",$H23-$G23)</f>
        <v/>
      </c>
      <c r="J23" s="23">
        <f>IF($A23="","",COUNTIFS('Aufgaben'!$B$5:$B$104,$A23,'Aufgaben'!$K$5:$K$104,"&lt;&gt;Erledigt",'Aufgaben'!$K$5:$K$104,"&lt;&gt;"))</f>
        <v/>
      </c>
      <c r="K23" s="23">
        <f>IF($A23="","",COUNTIFS('Aufgaben'!$B$5:$B$104,$A23,'Aufgaben'!$I$5:$I$104,"Kritisch",'Aufgaben'!$K$5:$K$104,"&lt;&gt;Erledigt",'Aufgaben'!$K$5:$K$104,"&lt;&gt;"))</f>
        <v/>
      </c>
      <c r="L23" s="19" t="n"/>
      <c r="M23" s="19" t="n"/>
      <c r="N23" s="19" t="n"/>
      <c r="O23" s="19" t="n"/>
      <c r="P23" s="19" t="n"/>
      <c r="Q23" s="10">
        <f>IF($A23="","",IF(OR($B23="",$C23="",$D23="",$E23="",$F23="",$O23="",$P23=""),"Pflichtangabe fehlt",IF(AND($I23&lt;&gt;"",IFERROR(ABS($I23),0)&gt;'Parameter'!$B$4),"Kasse prüfen",IF($K23&gt;0,"Kritische Aufgabe offen",IF($P23="Nein","Bestätigung fehlt","OK")))))</f>
        <v/>
      </c>
      <c r="R23" s="36">
        <f>IF($I23="","",IFERROR(ABS($I23),""))</f>
        <v/>
      </c>
    </row>
    <row r="24" ht="34" customHeight="1">
      <c r="A24" s="19" t="n"/>
      <c r="B24" s="34" t="n"/>
      <c r="C24" s="19" t="n"/>
      <c r="D24" s="19" t="n"/>
      <c r="E24" s="19" t="n"/>
      <c r="F24" s="19" t="n"/>
      <c r="G24" s="35" t="n"/>
      <c r="H24" s="35" t="n"/>
      <c r="I24" s="37">
        <f>IF(OR($A24="",$G24="",$H24=""),"",$H24-$G24)</f>
        <v/>
      </c>
      <c r="J24" s="25">
        <f>IF($A24="","",COUNTIFS('Aufgaben'!$B$5:$B$104,$A24,'Aufgaben'!$K$5:$K$104,"&lt;&gt;Erledigt",'Aufgaben'!$K$5:$K$104,"&lt;&gt;"))</f>
        <v/>
      </c>
      <c r="K24" s="25">
        <f>IF($A24="","",COUNTIFS('Aufgaben'!$B$5:$B$104,$A24,'Aufgaben'!$I$5:$I$104,"Kritisch",'Aufgaben'!$K$5:$K$104,"&lt;&gt;Erledigt",'Aufgaben'!$K$5:$K$104,"&lt;&gt;"))</f>
        <v/>
      </c>
      <c r="L24" s="19" t="n"/>
      <c r="M24" s="19" t="n"/>
      <c r="N24" s="19" t="n"/>
      <c r="O24" s="19" t="n"/>
      <c r="P24" s="19" t="n"/>
      <c r="Q24" s="13">
        <f>IF($A24="","",IF(OR($B24="",$C24="",$D24="",$E24="",$F24="",$O24="",$P24=""),"Pflichtangabe fehlt",IF(AND($I24&lt;&gt;"",IFERROR(ABS($I24),0)&gt;'Parameter'!$B$4),"Kasse prüfen",IF($K24&gt;0,"Kritische Aufgabe offen",IF($P24="Nein","Bestätigung fehlt","OK")))))</f>
        <v/>
      </c>
      <c r="R24" s="37">
        <f>IF($I24="","",IFERROR(ABS($I24),""))</f>
        <v/>
      </c>
    </row>
    <row r="25" ht="34" customHeight="1">
      <c r="A25" s="19" t="n"/>
      <c r="B25" s="34" t="n"/>
      <c r="C25" s="19" t="n"/>
      <c r="D25" s="19" t="n"/>
      <c r="E25" s="19" t="n"/>
      <c r="F25" s="19" t="n"/>
      <c r="G25" s="35" t="n"/>
      <c r="H25" s="35" t="n"/>
      <c r="I25" s="36">
        <f>IF(OR($A25="",$G25="",$H25=""),"",$H25-$G25)</f>
        <v/>
      </c>
      <c r="J25" s="23">
        <f>IF($A25="","",COUNTIFS('Aufgaben'!$B$5:$B$104,$A25,'Aufgaben'!$K$5:$K$104,"&lt;&gt;Erledigt",'Aufgaben'!$K$5:$K$104,"&lt;&gt;"))</f>
        <v/>
      </c>
      <c r="K25" s="23">
        <f>IF($A25="","",COUNTIFS('Aufgaben'!$B$5:$B$104,$A25,'Aufgaben'!$I$5:$I$104,"Kritisch",'Aufgaben'!$K$5:$K$104,"&lt;&gt;Erledigt",'Aufgaben'!$K$5:$K$104,"&lt;&gt;"))</f>
        <v/>
      </c>
      <c r="L25" s="19" t="n"/>
      <c r="M25" s="19" t="n"/>
      <c r="N25" s="19" t="n"/>
      <c r="O25" s="19" t="n"/>
      <c r="P25" s="19" t="n"/>
      <c r="Q25" s="10">
        <f>IF($A25="","",IF(OR($B25="",$C25="",$D25="",$E25="",$F25="",$O25="",$P25=""),"Pflichtangabe fehlt",IF(AND($I25&lt;&gt;"",IFERROR(ABS($I25),0)&gt;'Parameter'!$B$4),"Kasse prüfen",IF($K25&gt;0,"Kritische Aufgabe offen",IF($P25="Nein","Bestätigung fehlt","OK")))))</f>
        <v/>
      </c>
      <c r="R25" s="36">
        <f>IF($I25="","",IFERROR(ABS($I25),""))</f>
        <v/>
      </c>
    </row>
    <row r="26" ht="34" customHeight="1">
      <c r="A26" s="19" t="n"/>
      <c r="B26" s="34" t="n"/>
      <c r="C26" s="19" t="n"/>
      <c r="D26" s="19" t="n"/>
      <c r="E26" s="19" t="n"/>
      <c r="F26" s="19" t="n"/>
      <c r="G26" s="35" t="n"/>
      <c r="H26" s="35" t="n"/>
      <c r="I26" s="37">
        <f>IF(OR($A26="",$G26="",$H26=""),"",$H26-$G26)</f>
        <v/>
      </c>
      <c r="J26" s="25">
        <f>IF($A26="","",COUNTIFS('Aufgaben'!$B$5:$B$104,$A26,'Aufgaben'!$K$5:$K$104,"&lt;&gt;Erledigt",'Aufgaben'!$K$5:$K$104,"&lt;&gt;"))</f>
        <v/>
      </c>
      <c r="K26" s="25">
        <f>IF($A26="","",COUNTIFS('Aufgaben'!$B$5:$B$104,$A26,'Aufgaben'!$I$5:$I$104,"Kritisch",'Aufgaben'!$K$5:$K$104,"&lt;&gt;Erledigt",'Aufgaben'!$K$5:$K$104,"&lt;&gt;"))</f>
        <v/>
      </c>
      <c r="L26" s="19" t="n"/>
      <c r="M26" s="19" t="n"/>
      <c r="N26" s="19" t="n"/>
      <c r="O26" s="19" t="n"/>
      <c r="P26" s="19" t="n"/>
      <c r="Q26" s="13">
        <f>IF($A26="","",IF(OR($B26="",$C26="",$D26="",$E26="",$F26="",$O26="",$P26=""),"Pflichtangabe fehlt",IF(AND($I26&lt;&gt;"",IFERROR(ABS($I26),0)&gt;'Parameter'!$B$4),"Kasse prüfen",IF($K26&gt;0,"Kritische Aufgabe offen",IF($P26="Nein","Bestätigung fehlt","OK")))))</f>
        <v/>
      </c>
      <c r="R26" s="37">
        <f>IF($I26="","",IFERROR(ABS($I26),""))</f>
        <v/>
      </c>
    </row>
    <row r="27" ht="34" customHeight="1">
      <c r="A27" s="19" t="n"/>
      <c r="B27" s="34" t="n"/>
      <c r="C27" s="19" t="n"/>
      <c r="D27" s="19" t="n"/>
      <c r="E27" s="19" t="n"/>
      <c r="F27" s="19" t="n"/>
      <c r="G27" s="35" t="n"/>
      <c r="H27" s="35" t="n"/>
      <c r="I27" s="36">
        <f>IF(OR($A27="",$G27="",$H27=""),"",$H27-$G27)</f>
        <v/>
      </c>
      <c r="J27" s="23">
        <f>IF($A27="","",COUNTIFS('Aufgaben'!$B$5:$B$104,$A27,'Aufgaben'!$K$5:$K$104,"&lt;&gt;Erledigt",'Aufgaben'!$K$5:$K$104,"&lt;&gt;"))</f>
        <v/>
      </c>
      <c r="K27" s="23">
        <f>IF($A27="","",COUNTIFS('Aufgaben'!$B$5:$B$104,$A27,'Aufgaben'!$I$5:$I$104,"Kritisch",'Aufgaben'!$K$5:$K$104,"&lt;&gt;Erledigt",'Aufgaben'!$K$5:$K$104,"&lt;&gt;"))</f>
        <v/>
      </c>
      <c r="L27" s="19" t="n"/>
      <c r="M27" s="19" t="n"/>
      <c r="N27" s="19" t="n"/>
      <c r="O27" s="19" t="n"/>
      <c r="P27" s="19" t="n"/>
      <c r="Q27" s="10">
        <f>IF($A27="","",IF(OR($B27="",$C27="",$D27="",$E27="",$F27="",$O27="",$P27=""),"Pflichtangabe fehlt",IF(AND($I27&lt;&gt;"",IFERROR(ABS($I27),0)&gt;'Parameter'!$B$4),"Kasse prüfen",IF($K27&gt;0,"Kritische Aufgabe offen",IF($P27="Nein","Bestätigung fehlt","OK")))))</f>
        <v/>
      </c>
      <c r="R27" s="36">
        <f>IF($I27="","",IFERROR(ABS($I27),""))</f>
        <v/>
      </c>
    </row>
    <row r="28" ht="34" customHeight="1">
      <c r="A28" s="19" t="n"/>
      <c r="B28" s="34" t="n"/>
      <c r="C28" s="19" t="n"/>
      <c r="D28" s="19" t="n"/>
      <c r="E28" s="19" t="n"/>
      <c r="F28" s="19" t="n"/>
      <c r="G28" s="35" t="n"/>
      <c r="H28" s="35" t="n"/>
      <c r="I28" s="37">
        <f>IF(OR($A28="",$G28="",$H28=""),"",$H28-$G28)</f>
        <v/>
      </c>
      <c r="J28" s="25">
        <f>IF($A28="","",COUNTIFS('Aufgaben'!$B$5:$B$104,$A28,'Aufgaben'!$K$5:$K$104,"&lt;&gt;Erledigt",'Aufgaben'!$K$5:$K$104,"&lt;&gt;"))</f>
        <v/>
      </c>
      <c r="K28" s="25">
        <f>IF($A28="","",COUNTIFS('Aufgaben'!$B$5:$B$104,$A28,'Aufgaben'!$I$5:$I$104,"Kritisch",'Aufgaben'!$K$5:$K$104,"&lt;&gt;Erledigt",'Aufgaben'!$K$5:$K$104,"&lt;&gt;"))</f>
        <v/>
      </c>
      <c r="L28" s="19" t="n"/>
      <c r="M28" s="19" t="n"/>
      <c r="N28" s="19" t="n"/>
      <c r="O28" s="19" t="n"/>
      <c r="P28" s="19" t="n"/>
      <c r="Q28" s="13">
        <f>IF($A28="","",IF(OR($B28="",$C28="",$D28="",$E28="",$F28="",$O28="",$P28=""),"Pflichtangabe fehlt",IF(AND($I28&lt;&gt;"",IFERROR(ABS($I28),0)&gt;'Parameter'!$B$4),"Kasse prüfen",IF($K28&gt;0,"Kritische Aufgabe offen",IF($P28="Nein","Bestätigung fehlt","OK")))))</f>
        <v/>
      </c>
      <c r="R28" s="37">
        <f>IF($I28="","",IFERROR(ABS($I28),""))</f>
        <v/>
      </c>
    </row>
    <row r="29" ht="34" customHeight="1">
      <c r="A29" s="19" t="n"/>
      <c r="B29" s="34" t="n"/>
      <c r="C29" s="19" t="n"/>
      <c r="D29" s="19" t="n"/>
      <c r="E29" s="19" t="n"/>
      <c r="F29" s="19" t="n"/>
      <c r="G29" s="35" t="n"/>
      <c r="H29" s="35" t="n"/>
      <c r="I29" s="36">
        <f>IF(OR($A29="",$G29="",$H29=""),"",$H29-$G29)</f>
        <v/>
      </c>
      <c r="J29" s="23">
        <f>IF($A29="","",COUNTIFS('Aufgaben'!$B$5:$B$104,$A29,'Aufgaben'!$K$5:$K$104,"&lt;&gt;Erledigt",'Aufgaben'!$K$5:$K$104,"&lt;&gt;"))</f>
        <v/>
      </c>
      <c r="K29" s="23">
        <f>IF($A29="","",COUNTIFS('Aufgaben'!$B$5:$B$104,$A29,'Aufgaben'!$I$5:$I$104,"Kritisch",'Aufgaben'!$K$5:$K$104,"&lt;&gt;Erledigt",'Aufgaben'!$K$5:$K$104,"&lt;&gt;"))</f>
        <v/>
      </c>
      <c r="L29" s="19" t="n"/>
      <c r="M29" s="19" t="n"/>
      <c r="N29" s="19" t="n"/>
      <c r="O29" s="19" t="n"/>
      <c r="P29" s="19" t="n"/>
      <c r="Q29" s="10">
        <f>IF($A29="","",IF(OR($B29="",$C29="",$D29="",$E29="",$F29="",$O29="",$P29=""),"Pflichtangabe fehlt",IF(AND($I29&lt;&gt;"",IFERROR(ABS($I29),0)&gt;'Parameter'!$B$4),"Kasse prüfen",IF($K29&gt;0,"Kritische Aufgabe offen",IF($P29="Nein","Bestätigung fehlt","OK")))))</f>
        <v/>
      </c>
      <c r="R29" s="36">
        <f>IF($I29="","",IFERROR(ABS($I29),""))</f>
        <v/>
      </c>
    </row>
    <row r="30" ht="34" customHeight="1">
      <c r="A30" s="19" t="n"/>
      <c r="B30" s="34" t="n"/>
      <c r="C30" s="19" t="n"/>
      <c r="D30" s="19" t="n"/>
      <c r="E30" s="19" t="n"/>
      <c r="F30" s="19" t="n"/>
      <c r="G30" s="35" t="n"/>
      <c r="H30" s="35" t="n"/>
      <c r="I30" s="37">
        <f>IF(OR($A30="",$G30="",$H30=""),"",$H30-$G30)</f>
        <v/>
      </c>
      <c r="J30" s="25">
        <f>IF($A30="","",COUNTIFS('Aufgaben'!$B$5:$B$104,$A30,'Aufgaben'!$K$5:$K$104,"&lt;&gt;Erledigt",'Aufgaben'!$K$5:$K$104,"&lt;&gt;"))</f>
        <v/>
      </c>
      <c r="K30" s="25">
        <f>IF($A30="","",COUNTIFS('Aufgaben'!$B$5:$B$104,$A30,'Aufgaben'!$I$5:$I$104,"Kritisch",'Aufgaben'!$K$5:$K$104,"&lt;&gt;Erledigt",'Aufgaben'!$K$5:$K$104,"&lt;&gt;"))</f>
        <v/>
      </c>
      <c r="L30" s="19" t="n"/>
      <c r="M30" s="19" t="n"/>
      <c r="N30" s="19" t="n"/>
      <c r="O30" s="19" t="n"/>
      <c r="P30" s="19" t="n"/>
      <c r="Q30" s="13">
        <f>IF($A30="","",IF(OR($B30="",$C30="",$D30="",$E30="",$F30="",$O30="",$P30=""),"Pflichtangabe fehlt",IF(AND($I30&lt;&gt;"",IFERROR(ABS($I30),0)&gt;'Parameter'!$B$4),"Kasse prüfen",IF($K30&gt;0,"Kritische Aufgabe offen",IF($P30="Nein","Bestätigung fehlt","OK")))))</f>
        <v/>
      </c>
      <c r="R30" s="37">
        <f>IF($I30="","",IFERROR(ABS($I30),""))</f>
        <v/>
      </c>
    </row>
    <row r="31" ht="34" customHeight="1">
      <c r="A31" s="19" t="n"/>
      <c r="B31" s="34" t="n"/>
      <c r="C31" s="19" t="n"/>
      <c r="D31" s="19" t="n"/>
      <c r="E31" s="19" t="n"/>
      <c r="F31" s="19" t="n"/>
      <c r="G31" s="35" t="n"/>
      <c r="H31" s="35" t="n"/>
      <c r="I31" s="36">
        <f>IF(OR($A31="",$G31="",$H31=""),"",$H31-$G31)</f>
        <v/>
      </c>
      <c r="J31" s="23">
        <f>IF($A31="","",COUNTIFS('Aufgaben'!$B$5:$B$104,$A31,'Aufgaben'!$K$5:$K$104,"&lt;&gt;Erledigt",'Aufgaben'!$K$5:$K$104,"&lt;&gt;"))</f>
        <v/>
      </c>
      <c r="K31" s="23">
        <f>IF($A31="","",COUNTIFS('Aufgaben'!$B$5:$B$104,$A31,'Aufgaben'!$I$5:$I$104,"Kritisch",'Aufgaben'!$K$5:$K$104,"&lt;&gt;Erledigt",'Aufgaben'!$K$5:$K$104,"&lt;&gt;"))</f>
        <v/>
      </c>
      <c r="L31" s="19" t="n"/>
      <c r="M31" s="19" t="n"/>
      <c r="N31" s="19" t="n"/>
      <c r="O31" s="19" t="n"/>
      <c r="P31" s="19" t="n"/>
      <c r="Q31" s="10">
        <f>IF($A31="","",IF(OR($B31="",$C31="",$D31="",$E31="",$F31="",$O31="",$P31=""),"Pflichtangabe fehlt",IF(AND($I31&lt;&gt;"",IFERROR(ABS($I31),0)&gt;'Parameter'!$B$4),"Kasse prüfen",IF($K31&gt;0,"Kritische Aufgabe offen",IF($P31="Nein","Bestätigung fehlt","OK")))))</f>
        <v/>
      </c>
      <c r="R31" s="36">
        <f>IF($I31="","",IFERROR(ABS($I31),""))</f>
        <v/>
      </c>
    </row>
    <row r="32" ht="34" customHeight="1">
      <c r="A32" s="19" t="n"/>
      <c r="B32" s="34" t="n"/>
      <c r="C32" s="19" t="n"/>
      <c r="D32" s="19" t="n"/>
      <c r="E32" s="19" t="n"/>
      <c r="F32" s="19" t="n"/>
      <c r="G32" s="35" t="n"/>
      <c r="H32" s="35" t="n"/>
      <c r="I32" s="37">
        <f>IF(OR($A32="",$G32="",$H32=""),"",$H32-$G32)</f>
        <v/>
      </c>
      <c r="J32" s="25">
        <f>IF($A32="","",COUNTIFS('Aufgaben'!$B$5:$B$104,$A32,'Aufgaben'!$K$5:$K$104,"&lt;&gt;Erledigt",'Aufgaben'!$K$5:$K$104,"&lt;&gt;"))</f>
        <v/>
      </c>
      <c r="K32" s="25">
        <f>IF($A32="","",COUNTIFS('Aufgaben'!$B$5:$B$104,$A32,'Aufgaben'!$I$5:$I$104,"Kritisch",'Aufgaben'!$K$5:$K$104,"&lt;&gt;Erledigt",'Aufgaben'!$K$5:$K$104,"&lt;&gt;"))</f>
        <v/>
      </c>
      <c r="L32" s="19" t="n"/>
      <c r="M32" s="19" t="n"/>
      <c r="N32" s="19" t="n"/>
      <c r="O32" s="19" t="n"/>
      <c r="P32" s="19" t="n"/>
      <c r="Q32" s="13">
        <f>IF($A32="","",IF(OR($B32="",$C32="",$D32="",$E32="",$F32="",$O32="",$P32=""),"Pflichtangabe fehlt",IF(AND($I32&lt;&gt;"",IFERROR(ABS($I32),0)&gt;'Parameter'!$B$4),"Kasse prüfen",IF($K32&gt;0,"Kritische Aufgabe offen",IF($P32="Nein","Bestätigung fehlt","OK")))))</f>
        <v/>
      </c>
      <c r="R32" s="37">
        <f>IF($I32="","",IFERROR(ABS($I32),""))</f>
        <v/>
      </c>
    </row>
    <row r="33" ht="34" customHeight="1">
      <c r="A33" s="19" t="n"/>
      <c r="B33" s="34" t="n"/>
      <c r="C33" s="19" t="n"/>
      <c r="D33" s="19" t="n"/>
      <c r="E33" s="19" t="n"/>
      <c r="F33" s="19" t="n"/>
      <c r="G33" s="35" t="n"/>
      <c r="H33" s="35" t="n"/>
      <c r="I33" s="36">
        <f>IF(OR($A33="",$G33="",$H33=""),"",$H33-$G33)</f>
        <v/>
      </c>
      <c r="J33" s="23">
        <f>IF($A33="","",COUNTIFS('Aufgaben'!$B$5:$B$104,$A33,'Aufgaben'!$K$5:$K$104,"&lt;&gt;Erledigt",'Aufgaben'!$K$5:$K$104,"&lt;&gt;"))</f>
        <v/>
      </c>
      <c r="K33" s="23">
        <f>IF($A33="","",COUNTIFS('Aufgaben'!$B$5:$B$104,$A33,'Aufgaben'!$I$5:$I$104,"Kritisch",'Aufgaben'!$K$5:$K$104,"&lt;&gt;Erledigt",'Aufgaben'!$K$5:$K$104,"&lt;&gt;"))</f>
        <v/>
      </c>
      <c r="L33" s="19" t="n"/>
      <c r="M33" s="19" t="n"/>
      <c r="N33" s="19" t="n"/>
      <c r="O33" s="19" t="n"/>
      <c r="P33" s="19" t="n"/>
      <c r="Q33" s="10">
        <f>IF($A33="","",IF(OR($B33="",$C33="",$D33="",$E33="",$F33="",$O33="",$P33=""),"Pflichtangabe fehlt",IF(AND($I33&lt;&gt;"",IFERROR(ABS($I33),0)&gt;'Parameter'!$B$4),"Kasse prüfen",IF($K33&gt;0,"Kritische Aufgabe offen",IF($P33="Nein","Bestätigung fehlt","OK")))))</f>
        <v/>
      </c>
      <c r="R33" s="36">
        <f>IF($I33="","",IFERROR(ABS($I33),""))</f>
        <v/>
      </c>
    </row>
    <row r="34" ht="34" customHeight="1">
      <c r="A34" s="19" t="n"/>
      <c r="B34" s="34" t="n"/>
      <c r="C34" s="19" t="n"/>
      <c r="D34" s="19" t="n"/>
      <c r="E34" s="19" t="n"/>
      <c r="F34" s="19" t="n"/>
      <c r="G34" s="35" t="n"/>
      <c r="H34" s="35" t="n"/>
      <c r="I34" s="37">
        <f>IF(OR($A34="",$G34="",$H34=""),"",$H34-$G34)</f>
        <v/>
      </c>
      <c r="J34" s="25">
        <f>IF($A34="","",COUNTIFS('Aufgaben'!$B$5:$B$104,$A34,'Aufgaben'!$K$5:$K$104,"&lt;&gt;Erledigt",'Aufgaben'!$K$5:$K$104,"&lt;&gt;"))</f>
        <v/>
      </c>
      <c r="K34" s="25">
        <f>IF($A34="","",COUNTIFS('Aufgaben'!$B$5:$B$104,$A34,'Aufgaben'!$I$5:$I$104,"Kritisch",'Aufgaben'!$K$5:$K$104,"&lt;&gt;Erledigt",'Aufgaben'!$K$5:$K$104,"&lt;&gt;"))</f>
        <v/>
      </c>
      <c r="L34" s="19" t="n"/>
      <c r="M34" s="19" t="n"/>
      <c r="N34" s="19" t="n"/>
      <c r="O34" s="19" t="n"/>
      <c r="P34" s="19" t="n"/>
      <c r="Q34" s="13">
        <f>IF($A34="","",IF(OR($B34="",$C34="",$D34="",$E34="",$F34="",$O34="",$P34=""),"Pflichtangabe fehlt",IF(AND($I34&lt;&gt;"",IFERROR(ABS($I34),0)&gt;'Parameter'!$B$4),"Kasse prüfen",IF($K34&gt;0,"Kritische Aufgabe offen",IF($P34="Nein","Bestätigung fehlt","OK")))))</f>
        <v/>
      </c>
      <c r="R34" s="37">
        <f>IF($I34="","",IFERROR(ABS($I34),""))</f>
        <v/>
      </c>
    </row>
    <row r="35" ht="34" customHeight="1">
      <c r="A35" s="19" t="n"/>
      <c r="B35" s="34" t="n"/>
      <c r="C35" s="19" t="n"/>
      <c r="D35" s="19" t="n"/>
      <c r="E35" s="19" t="n"/>
      <c r="F35" s="19" t="n"/>
      <c r="G35" s="35" t="n"/>
      <c r="H35" s="35" t="n"/>
      <c r="I35" s="36">
        <f>IF(OR($A35="",$G35="",$H35=""),"",$H35-$G35)</f>
        <v/>
      </c>
      <c r="J35" s="23">
        <f>IF($A35="","",COUNTIFS('Aufgaben'!$B$5:$B$104,$A35,'Aufgaben'!$K$5:$K$104,"&lt;&gt;Erledigt",'Aufgaben'!$K$5:$K$104,"&lt;&gt;"))</f>
        <v/>
      </c>
      <c r="K35" s="23">
        <f>IF($A35="","",COUNTIFS('Aufgaben'!$B$5:$B$104,$A35,'Aufgaben'!$I$5:$I$104,"Kritisch",'Aufgaben'!$K$5:$K$104,"&lt;&gt;Erledigt",'Aufgaben'!$K$5:$K$104,"&lt;&gt;"))</f>
        <v/>
      </c>
      <c r="L35" s="19" t="n"/>
      <c r="M35" s="19" t="n"/>
      <c r="N35" s="19" t="n"/>
      <c r="O35" s="19" t="n"/>
      <c r="P35" s="19" t="n"/>
      <c r="Q35" s="10">
        <f>IF($A35="","",IF(OR($B35="",$C35="",$D35="",$E35="",$F35="",$O35="",$P35=""),"Pflichtangabe fehlt",IF(AND($I35&lt;&gt;"",IFERROR(ABS($I35),0)&gt;'Parameter'!$B$4),"Kasse prüfen",IF($K35&gt;0,"Kritische Aufgabe offen",IF($P35="Nein","Bestätigung fehlt","OK")))))</f>
        <v/>
      </c>
      <c r="R35" s="36">
        <f>IF($I35="","",IFERROR(ABS($I35),""))</f>
        <v/>
      </c>
    </row>
    <row r="36" ht="34" customHeight="1">
      <c r="A36" s="19" t="n"/>
      <c r="B36" s="34" t="n"/>
      <c r="C36" s="19" t="n"/>
      <c r="D36" s="19" t="n"/>
      <c r="E36" s="19" t="n"/>
      <c r="F36" s="19" t="n"/>
      <c r="G36" s="35" t="n"/>
      <c r="H36" s="35" t="n"/>
      <c r="I36" s="37">
        <f>IF(OR($A36="",$G36="",$H36=""),"",$H36-$G36)</f>
        <v/>
      </c>
      <c r="J36" s="25">
        <f>IF($A36="","",COUNTIFS('Aufgaben'!$B$5:$B$104,$A36,'Aufgaben'!$K$5:$K$104,"&lt;&gt;Erledigt",'Aufgaben'!$K$5:$K$104,"&lt;&gt;"))</f>
        <v/>
      </c>
      <c r="K36" s="25">
        <f>IF($A36="","",COUNTIFS('Aufgaben'!$B$5:$B$104,$A36,'Aufgaben'!$I$5:$I$104,"Kritisch",'Aufgaben'!$K$5:$K$104,"&lt;&gt;Erledigt",'Aufgaben'!$K$5:$K$104,"&lt;&gt;"))</f>
        <v/>
      </c>
      <c r="L36" s="19" t="n"/>
      <c r="M36" s="19" t="n"/>
      <c r="N36" s="19" t="n"/>
      <c r="O36" s="19" t="n"/>
      <c r="P36" s="19" t="n"/>
      <c r="Q36" s="13">
        <f>IF($A36="","",IF(OR($B36="",$C36="",$D36="",$E36="",$F36="",$O36="",$P36=""),"Pflichtangabe fehlt",IF(AND($I36&lt;&gt;"",IFERROR(ABS($I36),0)&gt;'Parameter'!$B$4),"Kasse prüfen",IF($K36&gt;0,"Kritische Aufgabe offen",IF($P36="Nein","Bestätigung fehlt","OK")))))</f>
        <v/>
      </c>
      <c r="R36" s="37">
        <f>IF($I36="","",IFERROR(ABS($I36),""))</f>
        <v/>
      </c>
    </row>
    <row r="37" ht="34" customHeight="1">
      <c r="A37" s="19" t="n"/>
      <c r="B37" s="34" t="n"/>
      <c r="C37" s="19" t="n"/>
      <c r="D37" s="19" t="n"/>
      <c r="E37" s="19" t="n"/>
      <c r="F37" s="19" t="n"/>
      <c r="G37" s="35" t="n"/>
      <c r="H37" s="35" t="n"/>
      <c r="I37" s="36">
        <f>IF(OR($A37="",$G37="",$H37=""),"",$H37-$G37)</f>
        <v/>
      </c>
      <c r="J37" s="23">
        <f>IF($A37="","",COUNTIFS('Aufgaben'!$B$5:$B$104,$A37,'Aufgaben'!$K$5:$K$104,"&lt;&gt;Erledigt",'Aufgaben'!$K$5:$K$104,"&lt;&gt;"))</f>
        <v/>
      </c>
      <c r="K37" s="23">
        <f>IF($A37="","",COUNTIFS('Aufgaben'!$B$5:$B$104,$A37,'Aufgaben'!$I$5:$I$104,"Kritisch",'Aufgaben'!$K$5:$K$104,"&lt;&gt;Erledigt",'Aufgaben'!$K$5:$K$104,"&lt;&gt;"))</f>
        <v/>
      </c>
      <c r="L37" s="19" t="n"/>
      <c r="M37" s="19" t="n"/>
      <c r="N37" s="19" t="n"/>
      <c r="O37" s="19" t="n"/>
      <c r="P37" s="19" t="n"/>
      <c r="Q37" s="10">
        <f>IF($A37="","",IF(OR($B37="",$C37="",$D37="",$E37="",$F37="",$O37="",$P37=""),"Pflichtangabe fehlt",IF(AND($I37&lt;&gt;"",IFERROR(ABS($I37),0)&gt;'Parameter'!$B$4),"Kasse prüfen",IF($K37&gt;0,"Kritische Aufgabe offen",IF($P37="Nein","Bestätigung fehlt","OK")))))</f>
        <v/>
      </c>
      <c r="R37" s="36">
        <f>IF($I37="","",IFERROR(ABS($I37),""))</f>
        <v/>
      </c>
    </row>
    <row r="38" ht="34" customHeight="1">
      <c r="A38" s="19" t="n"/>
      <c r="B38" s="34" t="n"/>
      <c r="C38" s="19" t="n"/>
      <c r="D38" s="19" t="n"/>
      <c r="E38" s="19" t="n"/>
      <c r="F38" s="19" t="n"/>
      <c r="G38" s="35" t="n"/>
      <c r="H38" s="35" t="n"/>
      <c r="I38" s="37">
        <f>IF(OR($A38="",$G38="",$H38=""),"",$H38-$G38)</f>
        <v/>
      </c>
      <c r="J38" s="25">
        <f>IF($A38="","",COUNTIFS('Aufgaben'!$B$5:$B$104,$A38,'Aufgaben'!$K$5:$K$104,"&lt;&gt;Erledigt",'Aufgaben'!$K$5:$K$104,"&lt;&gt;"))</f>
        <v/>
      </c>
      <c r="K38" s="25">
        <f>IF($A38="","",COUNTIFS('Aufgaben'!$B$5:$B$104,$A38,'Aufgaben'!$I$5:$I$104,"Kritisch",'Aufgaben'!$K$5:$K$104,"&lt;&gt;Erledigt",'Aufgaben'!$K$5:$K$104,"&lt;&gt;"))</f>
        <v/>
      </c>
      <c r="L38" s="19" t="n"/>
      <c r="M38" s="19" t="n"/>
      <c r="N38" s="19" t="n"/>
      <c r="O38" s="19" t="n"/>
      <c r="P38" s="19" t="n"/>
      <c r="Q38" s="13">
        <f>IF($A38="","",IF(OR($B38="",$C38="",$D38="",$E38="",$F38="",$O38="",$P38=""),"Pflichtangabe fehlt",IF(AND($I38&lt;&gt;"",IFERROR(ABS($I38),0)&gt;'Parameter'!$B$4),"Kasse prüfen",IF($K38&gt;0,"Kritische Aufgabe offen",IF($P38="Nein","Bestätigung fehlt","OK")))))</f>
        <v/>
      </c>
      <c r="R38" s="37">
        <f>IF($I38="","",IFERROR(ABS($I38),""))</f>
        <v/>
      </c>
    </row>
    <row r="39" ht="34" customHeight="1">
      <c r="A39" s="19" t="n"/>
      <c r="B39" s="34" t="n"/>
      <c r="C39" s="19" t="n"/>
      <c r="D39" s="19" t="n"/>
      <c r="E39" s="19" t="n"/>
      <c r="F39" s="19" t="n"/>
      <c r="G39" s="35" t="n"/>
      <c r="H39" s="35" t="n"/>
      <c r="I39" s="36">
        <f>IF(OR($A39="",$G39="",$H39=""),"",$H39-$G39)</f>
        <v/>
      </c>
      <c r="J39" s="23">
        <f>IF($A39="","",COUNTIFS('Aufgaben'!$B$5:$B$104,$A39,'Aufgaben'!$K$5:$K$104,"&lt;&gt;Erledigt",'Aufgaben'!$K$5:$K$104,"&lt;&gt;"))</f>
        <v/>
      </c>
      <c r="K39" s="23">
        <f>IF($A39="","",COUNTIFS('Aufgaben'!$B$5:$B$104,$A39,'Aufgaben'!$I$5:$I$104,"Kritisch",'Aufgaben'!$K$5:$K$104,"&lt;&gt;Erledigt",'Aufgaben'!$K$5:$K$104,"&lt;&gt;"))</f>
        <v/>
      </c>
      <c r="L39" s="19" t="n"/>
      <c r="M39" s="19" t="n"/>
      <c r="N39" s="19" t="n"/>
      <c r="O39" s="19" t="n"/>
      <c r="P39" s="19" t="n"/>
      <c r="Q39" s="10">
        <f>IF($A39="","",IF(OR($B39="",$C39="",$D39="",$E39="",$F39="",$O39="",$P39=""),"Pflichtangabe fehlt",IF(AND($I39&lt;&gt;"",IFERROR(ABS($I39),0)&gt;'Parameter'!$B$4),"Kasse prüfen",IF($K39&gt;0,"Kritische Aufgabe offen",IF($P39="Nein","Bestätigung fehlt","OK")))))</f>
        <v/>
      </c>
      <c r="R39" s="36">
        <f>IF($I39="","",IFERROR(ABS($I39),""))</f>
        <v/>
      </c>
    </row>
    <row r="40" ht="34" customHeight="1">
      <c r="A40" s="19" t="n"/>
      <c r="B40" s="34" t="n"/>
      <c r="C40" s="19" t="n"/>
      <c r="D40" s="19" t="n"/>
      <c r="E40" s="19" t="n"/>
      <c r="F40" s="19" t="n"/>
      <c r="G40" s="35" t="n"/>
      <c r="H40" s="35" t="n"/>
      <c r="I40" s="37">
        <f>IF(OR($A40="",$G40="",$H40=""),"",$H40-$G40)</f>
        <v/>
      </c>
      <c r="J40" s="25">
        <f>IF($A40="","",COUNTIFS('Aufgaben'!$B$5:$B$104,$A40,'Aufgaben'!$K$5:$K$104,"&lt;&gt;Erledigt",'Aufgaben'!$K$5:$K$104,"&lt;&gt;"))</f>
        <v/>
      </c>
      <c r="K40" s="25">
        <f>IF($A40="","",COUNTIFS('Aufgaben'!$B$5:$B$104,$A40,'Aufgaben'!$I$5:$I$104,"Kritisch",'Aufgaben'!$K$5:$K$104,"&lt;&gt;Erledigt",'Aufgaben'!$K$5:$K$104,"&lt;&gt;"))</f>
        <v/>
      </c>
      <c r="L40" s="19" t="n"/>
      <c r="M40" s="19" t="n"/>
      <c r="N40" s="19" t="n"/>
      <c r="O40" s="19" t="n"/>
      <c r="P40" s="19" t="n"/>
      <c r="Q40" s="13">
        <f>IF($A40="","",IF(OR($B40="",$C40="",$D40="",$E40="",$F40="",$O40="",$P40=""),"Pflichtangabe fehlt",IF(AND($I40&lt;&gt;"",IFERROR(ABS($I40),0)&gt;'Parameter'!$B$4),"Kasse prüfen",IF($K40&gt;0,"Kritische Aufgabe offen",IF($P40="Nein","Bestätigung fehlt","OK")))))</f>
        <v/>
      </c>
      <c r="R40" s="37">
        <f>IF($I40="","",IFERROR(ABS($I40),""))</f>
        <v/>
      </c>
    </row>
    <row r="41" ht="34" customHeight="1">
      <c r="A41" s="19" t="n"/>
      <c r="B41" s="34" t="n"/>
      <c r="C41" s="19" t="n"/>
      <c r="D41" s="19" t="n"/>
      <c r="E41" s="19" t="n"/>
      <c r="F41" s="19" t="n"/>
      <c r="G41" s="35" t="n"/>
      <c r="H41" s="35" t="n"/>
      <c r="I41" s="36">
        <f>IF(OR($A41="",$G41="",$H41=""),"",$H41-$G41)</f>
        <v/>
      </c>
      <c r="J41" s="23">
        <f>IF($A41="","",COUNTIFS('Aufgaben'!$B$5:$B$104,$A41,'Aufgaben'!$K$5:$K$104,"&lt;&gt;Erledigt",'Aufgaben'!$K$5:$K$104,"&lt;&gt;"))</f>
        <v/>
      </c>
      <c r="K41" s="23">
        <f>IF($A41="","",COUNTIFS('Aufgaben'!$B$5:$B$104,$A41,'Aufgaben'!$I$5:$I$104,"Kritisch",'Aufgaben'!$K$5:$K$104,"&lt;&gt;Erledigt",'Aufgaben'!$K$5:$K$104,"&lt;&gt;"))</f>
        <v/>
      </c>
      <c r="L41" s="19" t="n"/>
      <c r="M41" s="19" t="n"/>
      <c r="N41" s="19" t="n"/>
      <c r="O41" s="19" t="n"/>
      <c r="P41" s="19" t="n"/>
      <c r="Q41" s="10">
        <f>IF($A41="","",IF(OR($B41="",$C41="",$D41="",$E41="",$F41="",$O41="",$P41=""),"Pflichtangabe fehlt",IF(AND($I41&lt;&gt;"",IFERROR(ABS($I41),0)&gt;'Parameter'!$B$4),"Kasse prüfen",IF($K41&gt;0,"Kritische Aufgabe offen",IF($P41="Nein","Bestätigung fehlt","OK")))))</f>
        <v/>
      </c>
      <c r="R41" s="36">
        <f>IF($I41="","",IFERROR(ABS($I41),""))</f>
        <v/>
      </c>
    </row>
    <row r="42" ht="34" customHeight="1">
      <c r="A42" s="19" t="n"/>
      <c r="B42" s="34" t="n"/>
      <c r="C42" s="19" t="n"/>
      <c r="D42" s="19" t="n"/>
      <c r="E42" s="19" t="n"/>
      <c r="F42" s="19" t="n"/>
      <c r="G42" s="35" t="n"/>
      <c r="H42" s="35" t="n"/>
      <c r="I42" s="37">
        <f>IF(OR($A42="",$G42="",$H42=""),"",$H42-$G42)</f>
        <v/>
      </c>
      <c r="J42" s="25">
        <f>IF($A42="","",COUNTIFS('Aufgaben'!$B$5:$B$104,$A42,'Aufgaben'!$K$5:$K$104,"&lt;&gt;Erledigt",'Aufgaben'!$K$5:$K$104,"&lt;&gt;"))</f>
        <v/>
      </c>
      <c r="K42" s="25">
        <f>IF($A42="","",COUNTIFS('Aufgaben'!$B$5:$B$104,$A42,'Aufgaben'!$I$5:$I$104,"Kritisch",'Aufgaben'!$K$5:$K$104,"&lt;&gt;Erledigt",'Aufgaben'!$K$5:$K$104,"&lt;&gt;"))</f>
        <v/>
      </c>
      <c r="L42" s="19" t="n"/>
      <c r="M42" s="19" t="n"/>
      <c r="N42" s="19" t="n"/>
      <c r="O42" s="19" t="n"/>
      <c r="P42" s="19" t="n"/>
      <c r="Q42" s="13">
        <f>IF($A42="","",IF(OR($B42="",$C42="",$D42="",$E42="",$F42="",$O42="",$P42=""),"Pflichtangabe fehlt",IF(AND($I42&lt;&gt;"",IFERROR(ABS($I42),0)&gt;'Parameter'!$B$4),"Kasse prüfen",IF($K42&gt;0,"Kritische Aufgabe offen",IF($P42="Nein","Bestätigung fehlt","OK")))))</f>
        <v/>
      </c>
      <c r="R42" s="37">
        <f>IF($I42="","",IFERROR(ABS($I42),""))</f>
        <v/>
      </c>
    </row>
    <row r="43" ht="34" customHeight="1">
      <c r="A43" s="19" t="n"/>
      <c r="B43" s="34" t="n"/>
      <c r="C43" s="19" t="n"/>
      <c r="D43" s="19" t="n"/>
      <c r="E43" s="19" t="n"/>
      <c r="F43" s="19" t="n"/>
      <c r="G43" s="35" t="n"/>
      <c r="H43" s="35" t="n"/>
      <c r="I43" s="36">
        <f>IF(OR($A43="",$G43="",$H43=""),"",$H43-$G43)</f>
        <v/>
      </c>
      <c r="J43" s="23">
        <f>IF($A43="","",COUNTIFS('Aufgaben'!$B$5:$B$104,$A43,'Aufgaben'!$K$5:$K$104,"&lt;&gt;Erledigt",'Aufgaben'!$K$5:$K$104,"&lt;&gt;"))</f>
        <v/>
      </c>
      <c r="K43" s="23">
        <f>IF($A43="","",COUNTIFS('Aufgaben'!$B$5:$B$104,$A43,'Aufgaben'!$I$5:$I$104,"Kritisch",'Aufgaben'!$K$5:$K$104,"&lt;&gt;Erledigt",'Aufgaben'!$K$5:$K$104,"&lt;&gt;"))</f>
        <v/>
      </c>
      <c r="L43" s="19" t="n"/>
      <c r="M43" s="19" t="n"/>
      <c r="N43" s="19" t="n"/>
      <c r="O43" s="19" t="n"/>
      <c r="P43" s="19" t="n"/>
      <c r="Q43" s="10">
        <f>IF($A43="","",IF(OR($B43="",$C43="",$D43="",$E43="",$F43="",$O43="",$P43=""),"Pflichtangabe fehlt",IF(AND($I43&lt;&gt;"",IFERROR(ABS($I43),0)&gt;'Parameter'!$B$4),"Kasse prüfen",IF($K43&gt;0,"Kritische Aufgabe offen",IF($P43="Nein","Bestätigung fehlt","OK")))))</f>
        <v/>
      </c>
      <c r="R43" s="36">
        <f>IF($I43="","",IFERROR(ABS($I43),""))</f>
        <v/>
      </c>
    </row>
    <row r="44" ht="34" customHeight="1">
      <c r="A44" s="19" t="n"/>
      <c r="B44" s="34" t="n"/>
      <c r="C44" s="19" t="n"/>
      <c r="D44" s="19" t="n"/>
      <c r="E44" s="19" t="n"/>
      <c r="F44" s="19" t="n"/>
      <c r="G44" s="35" t="n"/>
      <c r="H44" s="35" t="n"/>
      <c r="I44" s="37">
        <f>IF(OR($A44="",$G44="",$H44=""),"",$H44-$G44)</f>
        <v/>
      </c>
      <c r="J44" s="25">
        <f>IF($A44="","",COUNTIFS('Aufgaben'!$B$5:$B$104,$A44,'Aufgaben'!$K$5:$K$104,"&lt;&gt;Erledigt",'Aufgaben'!$K$5:$K$104,"&lt;&gt;"))</f>
        <v/>
      </c>
      <c r="K44" s="25">
        <f>IF($A44="","",COUNTIFS('Aufgaben'!$B$5:$B$104,$A44,'Aufgaben'!$I$5:$I$104,"Kritisch",'Aufgaben'!$K$5:$K$104,"&lt;&gt;Erledigt",'Aufgaben'!$K$5:$K$104,"&lt;&gt;"))</f>
        <v/>
      </c>
      <c r="L44" s="19" t="n"/>
      <c r="M44" s="19" t="n"/>
      <c r="N44" s="19" t="n"/>
      <c r="O44" s="19" t="n"/>
      <c r="P44" s="19" t="n"/>
      <c r="Q44" s="13">
        <f>IF($A44="","",IF(OR($B44="",$C44="",$D44="",$E44="",$F44="",$O44="",$P44=""),"Pflichtangabe fehlt",IF(AND($I44&lt;&gt;"",IFERROR(ABS($I44),0)&gt;'Parameter'!$B$4),"Kasse prüfen",IF($K44&gt;0,"Kritische Aufgabe offen",IF($P44="Nein","Bestätigung fehlt","OK")))))</f>
        <v/>
      </c>
      <c r="R44" s="37">
        <f>IF($I44="","",IFERROR(ABS($I44),""))</f>
        <v/>
      </c>
    </row>
    <row r="45" ht="34" customHeight="1">
      <c r="A45" s="19" t="n"/>
      <c r="B45" s="34" t="n"/>
      <c r="C45" s="19" t="n"/>
      <c r="D45" s="19" t="n"/>
      <c r="E45" s="19" t="n"/>
      <c r="F45" s="19" t="n"/>
      <c r="G45" s="35" t="n"/>
      <c r="H45" s="35" t="n"/>
      <c r="I45" s="36">
        <f>IF(OR($A45="",$G45="",$H45=""),"",$H45-$G45)</f>
        <v/>
      </c>
      <c r="J45" s="23">
        <f>IF($A45="","",COUNTIFS('Aufgaben'!$B$5:$B$104,$A45,'Aufgaben'!$K$5:$K$104,"&lt;&gt;Erledigt",'Aufgaben'!$K$5:$K$104,"&lt;&gt;"))</f>
        <v/>
      </c>
      <c r="K45" s="23">
        <f>IF($A45="","",COUNTIFS('Aufgaben'!$B$5:$B$104,$A45,'Aufgaben'!$I$5:$I$104,"Kritisch",'Aufgaben'!$K$5:$K$104,"&lt;&gt;Erledigt",'Aufgaben'!$K$5:$K$104,"&lt;&gt;"))</f>
        <v/>
      </c>
      <c r="L45" s="19" t="n"/>
      <c r="M45" s="19" t="n"/>
      <c r="N45" s="19" t="n"/>
      <c r="O45" s="19" t="n"/>
      <c r="P45" s="19" t="n"/>
      <c r="Q45" s="10">
        <f>IF($A45="","",IF(OR($B45="",$C45="",$D45="",$E45="",$F45="",$O45="",$P45=""),"Pflichtangabe fehlt",IF(AND($I45&lt;&gt;"",IFERROR(ABS($I45),0)&gt;'Parameter'!$B$4),"Kasse prüfen",IF($K45&gt;0,"Kritische Aufgabe offen",IF($P45="Nein","Bestätigung fehlt","OK")))))</f>
        <v/>
      </c>
      <c r="R45" s="36">
        <f>IF($I45="","",IFERROR(ABS($I45),""))</f>
        <v/>
      </c>
    </row>
    <row r="46" ht="34" customHeight="1">
      <c r="A46" s="19" t="n"/>
      <c r="B46" s="34" t="n"/>
      <c r="C46" s="19" t="n"/>
      <c r="D46" s="19" t="n"/>
      <c r="E46" s="19" t="n"/>
      <c r="F46" s="19" t="n"/>
      <c r="G46" s="35" t="n"/>
      <c r="H46" s="35" t="n"/>
      <c r="I46" s="37">
        <f>IF(OR($A46="",$G46="",$H46=""),"",$H46-$G46)</f>
        <v/>
      </c>
      <c r="J46" s="25">
        <f>IF($A46="","",COUNTIFS('Aufgaben'!$B$5:$B$104,$A46,'Aufgaben'!$K$5:$K$104,"&lt;&gt;Erledigt",'Aufgaben'!$K$5:$K$104,"&lt;&gt;"))</f>
        <v/>
      </c>
      <c r="K46" s="25">
        <f>IF($A46="","",COUNTIFS('Aufgaben'!$B$5:$B$104,$A46,'Aufgaben'!$I$5:$I$104,"Kritisch",'Aufgaben'!$K$5:$K$104,"&lt;&gt;Erledigt",'Aufgaben'!$K$5:$K$104,"&lt;&gt;"))</f>
        <v/>
      </c>
      <c r="L46" s="19" t="n"/>
      <c r="M46" s="19" t="n"/>
      <c r="N46" s="19" t="n"/>
      <c r="O46" s="19" t="n"/>
      <c r="P46" s="19" t="n"/>
      <c r="Q46" s="13">
        <f>IF($A46="","",IF(OR($B46="",$C46="",$D46="",$E46="",$F46="",$O46="",$P46=""),"Pflichtangabe fehlt",IF(AND($I46&lt;&gt;"",IFERROR(ABS($I46),0)&gt;'Parameter'!$B$4),"Kasse prüfen",IF($K46&gt;0,"Kritische Aufgabe offen",IF($P46="Nein","Bestätigung fehlt","OK")))))</f>
        <v/>
      </c>
      <c r="R46" s="37">
        <f>IF($I46="","",IFERROR(ABS($I46),""))</f>
        <v/>
      </c>
    </row>
    <row r="47" ht="34" customHeight="1">
      <c r="A47" s="19" t="n"/>
      <c r="B47" s="34" t="n"/>
      <c r="C47" s="19" t="n"/>
      <c r="D47" s="19" t="n"/>
      <c r="E47" s="19" t="n"/>
      <c r="F47" s="19" t="n"/>
      <c r="G47" s="35" t="n"/>
      <c r="H47" s="35" t="n"/>
      <c r="I47" s="36">
        <f>IF(OR($A47="",$G47="",$H47=""),"",$H47-$G47)</f>
        <v/>
      </c>
      <c r="J47" s="23">
        <f>IF($A47="","",COUNTIFS('Aufgaben'!$B$5:$B$104,$A47,'Aufgaben'!$K$5:$K$104,"&lt;&gt;Erledigt",'Aufgaben'!$K$5:$K$104,"&lt;&gt;"))</f>
        <v/>
      </c>
      <c r="K47" s="23">
        <f>IF($A47="","",COUNTIFS('Aufgaben'!$B$5:$B$104,$A47,'Aufgaben'!$I$5:$I$104,"Kritisch",'Aufgaben'!$K$5:$K$104,"&lt;&gt;Erledigt",'Aufgaben'!$K$5:$K$104,"&lt;&gt;"))</f>
        <v/>
      </c>
      <c r="L47" s="19" t="n"/>
      <c r="M47" s="19" t="n"/>
      <c r="N47" s="19" t="n"/>
      <c r="O47" s="19" t="n"/>
      <c r="P47" s="19" t="n"/>
      <c r="Q47" s="10">
        <f>IF($A47="","",IF(OR($B47="",$C47="",$D47="",$E47="",$F47="",$O47="",$P47=""),"Pflichtangabe fehlt",IF(AND($I47&lt;&gt;"",IFERROR(ABS($I47),0)&gt;'Parameter'!$B$4),"Kasse prüfen",IF($K47&gt;0,"Kritische Aufgabe offen",IF($P47="Nein","Bestätigung fehlt","OK")))))</f>
        <v/>
      </c>
      <c r="R47" s="36">
        <f>IF($I47="","",IFERROR(ABS($I47),""))</f>
        <v/>
      </c>
    </row>
    <row r="48" ht="34" customHeight="1">
      <c r="A48" s="19" t="n"/>
      <c r="B48" s="34" t="n"/>
      <c r="C48" s="19" t="n"/>
      <c r="D48" s="19" t="n"/>
      <c r="E48" s="19" t="n"/>
      <c r="F48" s="19" t="n"/>
      <c r="G48" s="35" t="n"/>
      <c r="H48" s="35" t="n"/>
      <c r="I48" s="37">
        <f>IF(OR($A48="",$G48="",$H48=""),"",$H48-$G48)</f>
        <v/>
      </c>
      <c r="J48" s="25">
        <f>IF($A48="","",COUNTIFS('Aufgaben'!$B$5:$B$104,$A48,'Aufgaben'!$K$5:$K$104,"&lt;&gt;Erledigt",'Aufgaben'!$K$5:$K$104,"&lt;&gt;"))</f>
        <v/>
      </c>
      <c r="K48" s="25">
        <f>IF($A48="","",COUNTIFS('Aufgaben'!$B$5:$B$104,$A48,'Aufgaben'!$I$5:$I$104,"Kritisch",'Aufgaben'!$K$5:$K$104,"&lt;&gt;Erledigt",'Aufgaben'!$K$5:$K$104,"&lt;&gt;"))</f>
        <v/>
      </c>
      <c r="L48" s="19" t="n"/>
      <c r="M48" s="19" t="n"/>
      <c r="N48" s="19" t="n"/>
      <c r="O48" s="19" t="n"/>
      <c r="P48" s="19" t="n"/>
      <c r="Q48" s="13">
        <f>IF($A48="","",IF(OR($B48="",$C48="",$D48="",$E48="",$F48="",$O48="",$P48=""),"Pflichtangabe fehlt",IF(AND($I48&lt;&gt;"",IFERROR(ABS($I48),0)&gt;'Parameter'!$B$4),"Kasse prüfen",IF($K48&gt;0,"Kritische Aufgabe offen",IF($P48="Nein","Bestätigung fehlt","OK")))))</f>
        <v/>
      </c>
      <c r="R48" s="37">
        <f>IF($I48="","",IFERROR(ABS($I48),""))</f>
        <v/>
      </c>
    </row>
    <row r="49" ht="34" customHeight="1">
      <c r="A49" s="19" t="n"/>
      <c r="B49" s="34" t="n"/>
      <c r="C49" s="19" t="n"/>
      <c r="D49" s="19" t="n"/>
      <c r="E49" s="19" t="n"/>
      <c r="F49" s="19" t="n"/>
      <c r="G49" s="35" t="n"/>
      <c r="H49" s="35" t="n"/>
      <c r="I49" s="36">
        <f>IF(OR($A49="",$G49="",$H49=""),"",$H49-$G49)</f>
        <v/>
      </c>
      <c r="J49" s="23">
        <f>IF($A49="","",COUNTIFS('Aufgaben'!$B$5:$B$104,$A49,'Aufgaben'!$K$5:$K$104,"&lt;&gt;Erledigt",'Aufgaben'!$K$5:$K$104,"&lt;&gt;"))</f>
        <v/>
      </c>
      <c r="K49" s="23">
        <f>IF($A49="","",COUNTIFS('Aufgaben'!$B$5:$B$104,$A49,'Aufgaben'!$I$5:$I$104,"Kritisch",'Aufgaben'!$K$5:$K$104,"&lt;&gt;Erledigt",'Aufgaben'!$K$5:$K$104,"&lt;&gt;"))</f>
        <v/>
      </c>
      <c r="L49" s="19" t="n"/>
      <c r="M49" s="19" t="n"/>
      <c r="N49" s="19" t="n"/>
      <c r="O49" s="19" t="n"/>
      <c r="P49" s="19" t="n"/>
      <c r="Q49" s="10">
        <f>IF($A49="","",IF(OR($B49="",$C49="",$D49="",$E49="",$F49="",$O49="",$P49=""),"Pflichtangabe fehlt",IF(AND($I49&lt;&gt;"",IFERROR(ABS($I49),0)&gt;'Parameter'!$B$4),"Kasse prüfen",IF($K49&gt;0,"Kritische Aufgabe offen",IF($P49="Nein","Bestätigung fehlt","OK")))))</f>
        <v/>
      </c>
      <c r="R49" s="36">
        <f>IF($I49="","",IFERROR(ABS($I49),""))</f>
        <v/>
      </c>
    </row>
    <row r="50" ht="34" customHeight="1">
      <c r="A50" s="19" t="n"/>
      <c r="B50" s="34" t="n"/>
      <c r="C50" s="19" t="n"/>
      <c r="D50" s="19" t="n"/>
      <c r="E50" s="19" t="n"/>
      <c r="F50" s="19" t="n"/>
      <c r="G50" s="35" t="n"/>
      <c r="H50" s="35" t="n"/>
      <c r="I50" s="37">
        <f>IF(OR($A50="",$G50="",$H50=""),"",$H50-$G50)</f>
        <v/>
      </c>
      <c r="J50" s="25">
        <f>IF($A50="","",COUNTIFS('Aufgaben'!$B$5:$B$104,$A50,'Aufgaben'!$K$5:$K$104,"&lt;&gt;Erledigt",'Aufgaben'!$K$5:$K$104,"&lt;&gt;"))</f>
        <v/>
      </c>
      <c r="K50" s="25">
        <f>IF($A50="","",COUNTIFS('Aufgaben'!$B$5:$B$104,$A50,'Aufgaben'!$I$5:$I$104,"Kritisch",'Aufgaben'!$K$5:$K$104,"&lt;&gt;Erledigt",'Aufgaben'!$K$5:$K$104,"&lt;&gt;"))</f>
        <v/>
      </c>
      <c r="L50" s="19" t="n"/>
      <c r="M50" s="19" t="n"/>
      <c r="N50" s="19" t="n"/>
      <c r="O50" s="19" t="n"/>
      <c r="P50" s="19" t="n"/>
      <c r="Q50" s="13">
        <f>IF($A50="","",IF(OR($B50="",$C50="",$D50="",$E50="",$F50="",$O50="",$P50=""),"Pflichtangabe fehlt",IF(AND($I50&lt;&gt;"",IFERROR(ABS($I50),0)&gt;'Parameter'!$B$4),"Kasse prüfen",IF($K50&gt;0,"Kritische Aufgabe offen",IF($P50="Nein","Bestätigung fehlt","OK")))))</f>
        <v/>
      </c>
      <c r="R50" s="37">
        <f>IF($I50="","",IFERROR(ABS($I50),""))</f>
        <v/>
      </c>
    </row>
    <row r="51" ht="34" customHeight="1">
      <c r="A51" s="19" t="n"/>
      <c r="B51" s="34" t="n"/>
      <c r="C51" s="19" t="n"/>
      <c r="D51" s="19" t="n"/>
      <c r="E51" s="19" t="n"/>
      <c r="F51" s="19" t="n"/>
      <c r="G51" s="35" t="n"/>
      <c r="H51" s="35" t="n"/>
      <c r="I51" s="36">
        <f>IF(OR($A51="",$G51="",$H51=""),"",$H51-$G51)</f>
        <v/>
      </c>
      <c r="J51" s="23">
        <f>IF($A51="","",COUNTIFS('Aufgaben'!$B$5:$B$104,$A51,'Aufgaben'!$K$5:$K$104,"&lt;&gt;Erledigt",'Aufgaben'!$K$5:$K$104,"&lt;&gt;"))</f>
        <v/>
      </c>
      <c r="K51" s="23">
        <f>IF($A51="","",COUNTIFS('Aufgaben'!$B$5:$B$104,$A51,'Aufgaben'!$I$5:$I$104,"Kritisch",'Aufgaben'!$K$5:$K$104,"&lt;&gt;Erledigt",'Aufgaben'!$K$5:$K$104,"&lt;&gt;"))</f>
        <v/>
      </c>
      <c r="L51" s="19" t="n"/>
      <c r="M51" s="19" t="n"/>
      <c r="N51" s="19" t="n"/>
      <c r="O51" s="19" t="n"/>
      <c r="P51" s="19" t="n"/>
      <c r="Q51" s="10">
        <f>IF($A51="","",IF(OR($B51="",$C51="",$D51="",$E51="",$F51="",$O51="",$P51=""),"Pflichtangabe fehlt",IF(AND($I51&lt;&gt;"",IFERROR(ABS($I51),0)&gt;'Parameter'!$B$4),"Kasse prüfen",IF($K51&gt;0,"Kritische Aufgabe offen",IF($P51="Nein","Bestätigung fehlt","OK")))))</f>
        <v/>
      </c>
      <c r="R51" s="36">
        <f>IF($I51="","",IFERROR(ABS($I51),""))</f>
        <v/>
      </c>
    </row>
    <row r="52" ht="34" customHeight="1">
      <c r="A52" s="19" t="n"/>
      <c r="B52" s="34" t="n"/>
      <c r="C52" s="19" t="n"/>
      <c r="D52" s="19" t="n"/>
      <c r="E52" s="19" t="n"/>
      <c r="F52" s="19" t="n"/>
      <c r="G52" s="35" t="n"/>
      <c r="H52" s="35" t="n"/>
      <c r="I52" s="37">
        <f>IF(OR($A52="",$G52="",$H52=""),"",$H52-$G52)</f>
        <v/>
      </c>
      <c r="J52" s="25">
        <f>IF($A52="","",COUNTIFS('Aufgaben'!$B$5:$B$104,$A52,'Aufgaben'!$K$5:$K$104,"&lt;&gt;Erledigt",'Aufgaben'!$K$5:$K$104,"&lt;&gt;"))</f>
        <v/>
      </c>
      <c r="K52" s="25">
        <f>IF($A52="","",COUNTIFS('Aufgaben'!$B$5:$B$104,$A52,'Aufgaben'!$I$5:$I$104,"Kritisch",'Aufgaben'!$K$5:$K$104,"&lt;&gt;Erledigt",'Aufgaben'!$K$5:$K$104,"&lt;&gt;"))</f>
        <v/>
      </c>
      <c r="L52" s="19" t="n"/>
      <c r="M52" s="19" t="n"/>
      <c r="N52" s="19" t="n"/>
      <c r="O52" s="19" t="n"/>
      <c r="P52" s="19" t="n"/>
      <c r="Q52" s="13">
        <f>IF($A52="","",IF(OR($B52="",$C52="",$D52="",$E52="",$F52="",$O52="",$P52=""),"Pflichtangabe fehlt",IF(AND($I52&lt;&gt;"",IFERROR(ABS($I52),0)&gt;'Parameter'!$B$4),"Kasse prüfen",IF($K52&gt;0,"Kritische Aufgabe offen",IF($P52="Nein","Bestätigung fehlt","OK")))))</f>
        <v/>
      </c>
      <c r="R52" s="37">
        <f>IF($I52="","",IFERROR(ABS($I52),""))</f>
        <v/>
      </c>
    </row>
    <row r="53" ht="34" customHeight="1">
      <c r="A53" s="19" t="n"/>
      <c r="B53" s="34" t="n"/>
      <c r="C53" s="19" t="n"/>
      <c r="D53" s="19" t="n"/>
      <c r="E53" s="19" t="n"/>
      <c r="F53" s="19" t="n"/>
      <c r="G53" s="35" t="n"/>
      <c r="H53" s="35" t="n"/>
      <c r="I53" s="36">
        <f>IF(OR($A53="",$G53="",$H53=""),"",$H53-$G53)</f>
        <v/>
      </c>
      <c r="J53" s="23">
        <f>IF($A53="","",COUNTIFS('Aufgaben'!$B$5:$B$104,$A53,'Aufgaben'!$K$5:$K$104,"&lt;&gt;Erledigt",'Aufgaben'!$K$5:$K$104,"&lt;&gt;"))</f>
        <v/>
      </c>
      <c r="K53" s="23">
        <f>IF($A53="","",COUNTIFS('Aufgaben'!$B$5:$B$104,$A53,'Aufgaben'!$I$5:$I$104,"Kritisch",'Aufgaben'!$K$5:$K$104,"&lt;&gt;Erledigt",'Aufgaben'!$K$5:$K$104,"&lt;&gt;"))</f>
        <v/>
      </c>
      <c r="L53" s="19" t="n"/>
      <c r="M53" s="19" t="n"/>
      <c r="N53" s="19" t="n"/>
      <c r="O53" s="19" t="n"/>
      <c r="P53" s="19" t="n"/>
      <c r="Q53" s="10">
        <f>IF($A53="","",IF(OR($B53="",$C53="",$D53="",$E53="",$F53="",$O53="",$P53=""),"Pflichtangabe fehlt",IF(AND($I53&lt;&gt;"",IFERROR(ABS($I53),0)&gt;'Parameter'!$B$4),"Kasse prüfen",IF($K53&gt;0,"Kritische Aufgabe offen",IF($P53="Nein","Bestätigung fehlt","OK")))))</f>
        <v/>
      </c>
      <c r="R53" s="36">
        <f>IF($I53="","",IFERROR(ABS($I53),""))</f>
        <v/>
      </c>
    </row>
    <row r="54" ht="34" customHeight="1">
      <c r="A54" s="19" t="n"/>
      <c r="B54" s="34" t="n"/>
      <c r="C54" s="19" t="n"/>
      <c r="D54" s="19" t="n"/>
      <c r="E54" s="19" t="n"/>
      <c r="F54" s="19" t="n"/>
      <c r="G54" s="35" t="n"/>
      <c r="H54" s="35" t="n"/>
      <c r="I54" s="37">
        <f>IF(OR($A54="",$G54="",$H54=""),"",$H54-$G54)</f>
        <v/>
      </c>
      <c r="J54" s="25">
        <f>IF($A54="","",COUNTIFS('Aufgaben'!$B$5:$B$104,$A54,'Aufgaben'!$K$5:$K$104,"&lt;&gt;Erledigt",'Aufgaben'!$K$5:$K$104,"&lt;&gt;"))</f>
        <v/>
      </c>
      <c r="K54" s="25">
        <f>IF($A54="","",COUNTIFS('Aufgaben'!$B$5:$B$104,$A54,'Aufgaben'!$I$5:$I$104,"Kritisch",'Aufgaben'!$K$5:$K$104,"&lt;&gt;Erledigt",'Aufgaben'!$K$5:$K$104,"&lt;&gt;"))</f>
        <v/>
      </c>
      <c r="L54" s="19" t="n"/>
      <c r="M54" s="19" t="n"/>
      <c r="N54" s="19" t="n"/>
      <c r="O54" s="19" t="n"/>
      <c r="P54" s="19" t="n"/>
      <c r="Q54" s="13">
        <f>IF($A54="","",IF(OR($B54="",$C54="",$D54="",$E54="",$F54="",$O54="",$P54=""),"Pflichtangabe fehlt",IF(AND($I54&lt;&gt;"",IFERROR(ABS($I54),0)&gt;'Parameter'!$B$4),"Kasse prüfen",IF($K54&gt;0,"Kritische Aufgabe offen",IF($P54="Nein","Bestätigung fehlt","OK")))))</f>
        <v/>
      </c>
      <c r="R54" s="37">
        <f>IF($I54="","",IFERROR(ABS($I54),""))</f>
        <v/>
      </c>
    </row>
    <row r="55" ht="34" customHeight="1">
      <c r="A55" s="19" t="n"/>
      <c r="B55" s="34" t="n"/>
      <c r="C55" s="19" t="n"/>
      <c r="D55" s="19" t="n"/>
      <c r="E55" s="19" t="n"/>
      <c r="F55" s="19" t="n"/>
      <c r="G55" s="35" t="n"/>
      <c r="H55" s="35" t="n"/>
      <c r="I55" s="36">
        <f>IF(OR($A55="",$G55="",$H55=""),"",$H55-$G55)</f>
        <v/>
      </c>
      <c r="J55" s="23">
        <f>IF($A55="","",COUNTIFS('Aufgaben'!$B$5:$B$104,$A55,'Aufgaben'!$K$5:$K$104,"&lt;&gt;Erledigt",'Aufgaben'!$K$5:$K$104,"&lt;&gt;"))</f>
        <v/>
      </c>
      <c r="K55" s="23">
        <f>IF($A55="","",COUNTIFS('Aufgaben'!$B$5:$B$104,$A55,'Aufgaben'!$I$5:$I$104,"Kritisch",'Aufgaben'!$K$5:$K$104,"&lt;&gt;Erledigt",'Aufgaben'!$K$5:$K$104,"&lt;&gt;"))</f>
        <v/>
      </c>
      <c r="L55" s="19" t="n"/>
      <c r="M55" s="19" t="n"/>
      <c r="N55" s="19" t="n"/>
      <c r="O55" s="19" t="n"/>
      <c r="P55" s="19" t="n"/>
      <c r="Q55" s="10">
        <f>IF($A55="","",IF(OR($B55="",$C55="",$D55="",$E55="",$F55="",$O55="",$P55=""),"Pflichtangabe fehlt",IF(AND($I55&lt;&gt;"",IFERROR(ABS($I55),0)&gt;'Parameter'!$B$4),"Kasse prüfen",IF($K55&gt;0,"Kritische Aufgabe offen",IF($P55="Nein","Bestätigung fehlt","OK")))))</f>
        <v/>
      </c>
      <c r="R55" s="36">
        <f>IF($I55="","",IFERROR(ABS($I55),""))</f>
        <v/>
      </c>
    </row>
    <row r="56" ht="34" customHeight="1">
      <c r="A56" s="19" t="n"/>
      <c r="B56" s="34" t="n"/>
      <c r="C56" s="19" t="n"/>
      <c r="D56" s="19" t="n"/>
      <c r="E56" s="19" t="n"/>
      <c r="F56" s="19" t="n"/>
      <c r="G56" s="35" t="n"/>
      <c r="H56" s="35" t="n"/>
      <c r="I56" s="37">
        <f>IF(OR($A56="",$G56="",$H56=""),"",$H56-$G56)</f>
        <v/>
      </c>
      <c r="J56" s="25">
        <f>IF($A56="","",COUNTIFS('Aufgaben'!$B$5:$B$104,$A56,'Aufgaben'!$K$5:$K$104,"&lt;&gt;Erledigt",'Aufgaben'!$K$5:$K$104,"&lt;&gt;"))</f>
        <v/>
      </c>
      <c r="K56" s="25">
        <f>IF($A56="","",COUNTIFS('Aufgaben'!$B$5:$B$104,$A56,'Aufgaben'!$I$5:$I$104,"Kritisch",'Aufgaben'!$K$5:$K$104,"&lt;&gt;Erledigt",'Aufgaben'!$K$5:$K$104,"&lt;&gt;"))</f>
        <v/>
      </c>
      <c r="L56" s="19" t="n"/>
      <c r="M56" s="19" t="n"/>
      <c r="N56" s="19" t="n"/>
      <c r="O56" s="19" t="n"/>
      <c r="P56" s="19" t="n"/>
      <c r="Q56" s="13">
        <f>IF($A56="","",IF(OR($B56="",$C56="",$D56="",$E56="",$F56="",$O56="",$P56=""),"Pflichtangabe fehlt",IF(AND($I56&lt;&gt;"",IFERROR(ABS($I56),0)&gt;'Parameter'!$B$4),"Kasse prüfen",IF($K56&gt;0,"Kritische Aufgabe offen",IF($P56="Nein","Bestätigung fehlt","OK")))))</f>
        <v/>
      </c>
      <c r="R56" s="37">
        <f>IF($I56="","",IFERROR(ABS($I56),""))</f>
        <v/>
      </c>
    </row>
    <row r="57" ht="34" customHeight="1">
      <c r="A57" s="19" t="n"/>
      <c r="B57" s="34" t="n"/>
      <c r="C57" s="19" t="n"/>
      <c r="D57" s="19" t="n"/>
      <c r="E57" s="19" t="n"/>
      <c r="F57" s="19" t="n"/>
      <c r="G57" s="35" t="n"/>
      <c r="H57" s="35" t="n"/>
      <c r="I57" s="36">
        <f>IF(OR($A57="",$G57="",$H57=""),"",$H57-$G57)</f>
        <v/>
      </c>
      <c r="J57" s="23">
        <f>IF($A57="","",COUNTIFS('Aufgaben'!$B$5:$B$104,$A57,'Aufgaben'!$K$5:$K$104,"&lt;&gt;Erledigt",'Aufgaben'!$K$5:$K$104,"&lt;&gt;"))</f>
        <v/>
      </c>
      <c r="K57" s="23">
        <f>IF($A57="","",COUNTIFS('Aufgaben'!$B$5:$B$104,$A57,'Aufgaben'!$I$5:$I$104,"Kritisch",'Aufgaben'!$K$5:$K$104,"&lt;&gt;Erledigt",'Aufgaben'!$K$5:$K$104,"&lt;&gt;"))</f>
        <v/>
      </c>
      <c r="L57" s="19" t="n"/>
      <c r="M57" s="19" t="n"/>
      <c r="N57" s="19" t="n"/>
      <c r="O57" s="19" t="n"/>
      <c r="P57" s="19" t="n"/>
      <c r="Q57" s="10">
        <f>IF($A57="","",IF(OR($B57="",$C57="",$D57="",$E57="",$F57="",$O57="",$P57=""),"Pflichtangabe fehlt",IF(AND($I57&lt;&gt;"",IFERROR(ABS($I57),0)&gt;'Parameter'!$B$4),"Kasse prüfen",IF($K57&gt;0,"Kritische Aufgabe offen",IF($P57="Nein","Bestätigung fehlt","OK")))))</f>
        <v/>
      </c>
      <c r="R57" s="36">
        <f>IF($I57="","",IFERROR(ABS($I57),""))</f>
        <v/>
      </c>
    </row>
    <row r="58" ht="34" customHeight="1">
      <c r="A58" s="19" t="n"/>
      <c r="B58" s="34" t="n"/>
      <c r="C58" s="19" t="n"/>
      <c r="D58" s="19" t="n"/>
      <c r="E58" s="19" t="n"/>
      <c r="F58" s="19" t="n"/>
      <c r="G58" s="35" t="n"/>
      <c r="H58" s="35" t="n"/>
      <c r="I58" s="37">
        <f>IF(OR($A58="",$G58="",$H58=""),"",$H58-$G58)</f>
        <v/>
      </c>
      <c r="J58" s="25">
        <f>IF($A58="","",COUNTIFS('Aufgaben'!$B$5:$B$104,$A58,'Aufgaben'!$K$5:$K$104,"&lt;&gt;Erledigt",'Aufgaben'!$K$5:$K$104,"&lt;&gt;"))</f>
        <v/>
      </c>
      <c r="K58" s="25">
        <f>IF($A58="","",COUNTIFS('Aufgaben'!$B$5:$B$104,$A58,'Aufgaben'!$I$5:$I$104,"Kritisch",'Aufgaben'!$K$5:$K$104,"&lt;&gt;Erledigt",'Aufgaben'!$K$5:$K$104,"&lt;&gt;"))</f>
        <v/>
      </c>
      <c r="L58" s="19" t="n"/>
      <c r="M58" s="19" t="n"/>
      <c r="N58" s="19" t="n"/>
      <c r="O58" s="19" t="n"/>
      <c r="P58" s="19" t="n"/>
      <c r="Q58" s="13">
        <f>IF($A58="","",IF(OR($B58="",$C58="",$D58="",$E58="",$F58="",$O58="",$P58=""),"Pflichtangabe fehlt",IF(AND($I58&lt;&gt;"",IFERROR(ABS($I58),0)&gt;'Parameter'!$B$4),"Kasse prüfen",IF($K58&gt;0,"Kritische Aufgabe offen",IF($P58="Nein","Bestätigung fehlt","OK")))))</f>
        <v/>
      </c>
      <c r="R58" s="37">
        <f>IF($I58="","",IFERROR(ABS($I58),""))</f>
        <v/>
      </c>
    </row>
    <row r="59" ht="34" customHeight="1">
      <c r="A59" s="19" t="n"/>
      <c r="B59" s="34" t="n"/>
      <c r="C59" s="19" t="n"/>
      <c r="D59" s="19" t="n"/>
      <c r="E59" s="19" t="n"/>
      <c r="F59" s="19" t="n"/>
      <c r="G59" s="35" t="n"/>
      <c r="H59" s="35" t="n"/>
      <c r="I59" s="36">
        <f>IF(OR($A59="",$G59="",$H59=""),"",$H59-$G59)</f>
        <v/>
      </c>
      <c r="J59" s="23">
        <f>IF($A59="","",COUNTIFS('Aufgaben'!$B$5:$B$104,$A59,'Aufgaben'!$K$5:$K$104,"&lt;&gt;Erledigt",'Aufgaben'!$K$5:$K$104,"&lt;&gt;"))</f>
        <v/>
      </c>
      <c r="K59" s="23">
        <f>IF($A59="","",COUNTIFS('Aufgaben'!$B$5:$B$104,$A59,'Aufgaben'!$I$5:$I$104,"Kritisch",'Aufgaben'!$K$5:$K$104,"&lt;&gt;Erledigt",'Aufgaben'!$K$5:$K$104,"&lt;&gt;"))</f>
        <v/>
      </c>
      <c r="L59" s="19" t="n"/>
      <c r="M59" s="19" t="n"/>
      <c r="N59" s="19" t="n"/>
      <c r="O59" s="19" t="n"/>
      <c r="P59" s="19" t="n"/>
      <c r="Q59" s="10">
        <f>IF($A59="","",IF(OR($B59="",$C59="",$D59="",$E59="",$F59="",$O59="",$P59=""),"Pflichtangabe fehlt",IF(AND($I59&lt;&gt;"",IFERROR(ABS($I59),0)&gt;'Parameter'!$B$4),"Kasse prüfen",IF($K59&gt;0,"Kritische Aufgabe offen",IF($P59="Nein","Bestätigung fehlt","OK")))))</f>
        <v/>
      </c>
      <c r="R59" s="36">
        <f>IF($I59="","",IFERROR(ABS($I59),""))</f>
        <v/>
      </c>
    </row>
    <row r="60" ht="34" customHeight="1">
      <c r="A60" s="19" t="n"/>
      <c r="B60" s="34" t="n"/>
      <c r="C60" s="19" t="n"/>
      <c r="D60" s="19" t="n"/>
      <c r="E60" s="19" t="n"/>
      <c r="F60" s="19" t="n"/>
      <c r="G60" s="35" t="n"/>
      <c r="H60" s="35" t="n"/>
      <c r="I60" s="37">
        <f>IF(OR($A60="",$G60="",$H60=""),"",$H60-$G60)</f>
        <v/>
      </c>
      <c r="J60" s="25">
        <f>IF($A60="","",COUNTIFS('Aufgaben'!$B$5:$B$104,$A60,'Aufgaben'!$K$5:$K$104,"&lt;&gt;Erledigt",'Aufgaben'!$K$5:$K$104,"&lt;&gt;"))</f>
        <v/>
      </c>
      <c r="K60" s="25">
        <f>IF($A60="","",COUNTIFS('Aufgaben'!$B$5:$B$104,$A60,'Aufgaben'!$I$5:$I$104,"Kritisch",'Aufgaben'!$K$5:$K$104,"&lt;&gt;Erledigt",'Aufgaben'!$K$5:$K$104,"&lt;&gt;"))</f>
        <v/>
      </c>
      <c r="L60" s="19" t="n"/>
      <c r="M60" s="19" t="n"/>
      <c r="N60" s="19" t="n"/>
      <c r="O60" s="19" t="n"/>
      <c r="P60" s="19" t="n"/>
      <c r="Q60" s="13">
        <f>IF($A60="","",IF(OR($B60="",$C60="",$D60="",$E60="",$F60="",$O60="",$P60=""),"Pflichtangabe fehlt",IF(AND($I60&lt;&gt;"",IFERROR(ABS($I60),0)&gt;'Parameter'!$B$4),"Kasse prüfen",IF($K60&gt;0,"Kritische Aufgabe offen",IF($P60="Nein","Bestätigung fehlt","OK")))))</f>
        <v/>
      </c>
      <c r="R60" s="37">
        <f>IF($I60="","",IFERROR(ABS($I60),""))</f>
        <v/>
      </c>
    </row>
    <row r="61" ht="34" customHeight="1">
      <c r="A61" s="19" t="n"/>
      <c r="B61" s="34" t="n"/>
      <c r="C61" s="19" t="n"/>
      <c r="D61" s="19" t="n"/>
      <c r="E61" s="19" t="n"/>
      <c r="F61" s="19" t="n"/>
      <c r="G61" s="35" t="n"/>
      <c r="H61" s="35" t="n"/>
      <c r="I61" s="36">
        <f>IF(OR($A61="",$G61="",$H61=""),"",$H61-$G61)</f>
        <v/>
      </c>
      <c r="J61" s="23">
        <f>IF($A61="","",COUNTIFS('Aufgaben'!$B$5:$B$104,$A61,'Aufgaben'!$K$5:$K$104,"&lt;&gt;Erledigt",'Aufgaben'!$K$5:$K$104,"&lt;&gt;"))</f>
        <v/>
      </c>
      <c r="K61" s="23">
        <f>IF($A61="","",COUNTIFS('Aufgaben'!$B$5:$B$104,$A61,'Aufgaben'!$I$5:$I$104,"Kritisch",'Aufgaben'!$K$5:$K$104,"&lt;&gt;Erledigt",'Aufgaben'!$K$5:$K$104,"&lt;&gt;"))</f>
        <v/>
      </c>
      <c r="L61" s="19" t="n"/>
      <c r="M61" s="19" t="n"/>
      <c r="N61" s="19" t="n"/>
      <c r="O61" s="19" t="n"/>
      <c r="P61" s="19" t="n"/>
      <c r="Q61" s="10">
        <f>IF($A61="","",IF(OR($B61="",$C61="",$D61="",$E61="",$F61="",$O61="",$P61=""),"Pflichtangabe fehlt",IF(AND($I61&lt;&gt;"",IFERROR(ABS($I61),0)&gt;'Parameter'!$B$4),"Kasse prüfen",IF($K61&gt;0,"Kritische Aufgabe offen",IF($P61="Nein","Bestätigung fehlt","OK")))))</f>
        <v/>
      </c>
      <c r="R61" s="36">
        <f>IF($I61="","",IFERROR(ABS($I61),""))</f>
        <v/>
      </c>
    </row>
    <row r="62" ht="34" customHeight="1">
      <c r="A62" s="19" t="n"/>
      <c r="B62" s="34" t="n"/>
      <c r="C62" s="19" t="n"/>
      <c r="D62" s="19" t="n"/>
      <c r="E62" s="19" t="n"/>
      <c r="F62" s="19" t="n"/>
      <c r="G62" s="35" t="n"/>
      <c r="H62" s="35" t="n"/>
      <c r="I62" s="37">
        <f>IF(OR($A62="",$G62="",$H62=""),"",$H62-$G62)</f>
        <v/>
      </c>
      <c r="J62" s="25">
        <f>IF($A62="","",COUNTIFS('Aufgaben'!$B$5:$B$104,$A62,'Aufgaben'!$K$5:$K$104,"&lt;&gt;Erledigt",'Aufgaben'!$K$5:$K$104,"&lt;&gt;"))</f>
        <v/>
      </c>
      <c r="K62" s="25">
        <f>IF($A62="","",COUNTIFS('Aufgaben'!$B$5:$B$104,$A62,'Aufgaben'!$I$5:$I$104,"Kritisch",'Aufgaben'!$K$5:$K$104,"&lt;&gt;Erledigt",'Aufgaben'!$K$5:$K$104,"&lt;&gt;"))</f>
        <v/>
      </c>
      <c r="L62" s="19" t="n"/>
      <c r="M62" s="19" t="n"/>
      <c r="N62" s="19" t="n"/>
      <c r="O62" s="19" t="n"/>
      <c r="P62" s="19" t="n"/>
      <c r="Q62" s="13">
        <f>IF($A62="","",IF(OR($B62="",$C62="",$D62="",$E62="",$F62="",$O62="",$P62=""),"Pflichtangabe fehlt",IF(AND($I62&lt;&gt;"",IFERROR(ABS($I62),0)&gt;'Parameter'!$B$4),"Kasse prüfen",IF($K62&gt;0,"Kritische Aufgabe offen",IF($P62="Nein","Bestätigung fehlt","OK")))))</f>
        <v/>
      </c>
      <c r="R62" s="37">
        <f>IF($I62="","",IFERROR(ABS($I62),""))</f>
        <v/>
      </c>
    </row>
    <row r="63" ht="34" customHeight="1">
      <c r="A63" s="19" t="n"/>
      <c r="B63" s="34" t="n"/>
      <c r="C63" s="19" t="n"/>
      <c r="D63" s="19" t="n"/>
      <c r="E63" s="19" t="n"/>
      <c r="F63" s="19" t="n"/>
      <c r="G63" s="35" t="n"/>
      <c r="H63" s="35" t="n"/>
      <c r="I63" s="36">
        <f>IF(OR($A63="",$G63="",$H63=""),"",$H63-$G63)</f>
        <v/>
      </c>
      <c r="J63" s="23">
        <f>IF($A63="","",COUNTIFS('Aufgaben'!$B$5:$B$104,$A63,'Aufgaben'!$K$5:$K$104,"&lt;&gt;Erledigt",'Aufgaben'!$K$5:$K$104,"&lt;&gt;"))</f>
        <v/>
      </c>
      <c r="K63" s="23">
        <f>IF($A63="","",COUNTIFS('Aufgaben'!$B$5:$B$104,$A63,'Aufgaben'!$I$5:$I$104,"Kritisch",'Aufgaben'!$K$5:$K$104,"&lt;&gt;Erledigt",'Aufgaben'!$K$5:$K$104,"&lt;&gt;"))</f>
        <v/>
      </c>
      <c r="L63" s="19" t="n"/>
      <c r="M63" s="19" t="n"/>
      <c r="N63" s="19" t="n"/>
      <c r="O63" s="19" t="n"/>
      <c r="P63" s="19" t="n"/>
      <c r="Q63" s="10">
        <f>IF($A63="","",IF(OR($B63="",$C63="",$D63="",$E63="",$F63="",$O63="",$P63=""),"Pflichtangabe fehlt",IF(AND($I63&lt;&gt;"",IFERROR(ABS($I63),0)&gt;'Parameter'!$B$4),"Kasse prüfen",IF($K63&gt;0,"Kritische Aufgabe offen",IF($P63="Nein","Bestätigung fehlt","OK")))))</f>
        <v/>
      </c>
      <c r="R63" s="36">
        <f>IF($I63="","",IFERROR(ABS($I63),""))</f>
        <v/>
      </c>
    </row>
    <row r="64" ht="34" customHeight="1">
      <c r="A64" s="19" t="n"/>
      <c r="B64" s="34" t="n"/>
      <c r="C64" s="19" t="n"/>
      <c r="D64" s="19" t="n"/>
      <c r="E64" s="19" t="n"/>
      <c r="F64" s="19" t="n"/>
      <c r="G64" s="35" t="n"/>
      <c r="H64" s="35" t="n"/>
      <c r="I64" s="37">
        <f>IF(OR($A64="",$G64="",$H64=""),"",$H64-$G64)</f>
        <v/>
      </c>
      <c r="J64" s="25">
        <f>IF($A64="","",COUNTIFS('Aufgaben'!$B$5:$B$104,$A64,'Aufgaben'!$K$5:$K$104,"&lt;&gt;Erledigt",'Aufgaben'!$K$5:$K$104,"&lt;&gt;"))</f>
        <v/>
      </c>
      <c r="K64" s="25">
        <f>IF($A64="","",COUNTIFS('Aufgaben'!$B$5:$B$104,$A64,'Aufgaben'!$I$5:$I$104,"Kritisch",'Aufgaben'!$K$5:$K$104,"&lt;&gt;Erledigt",'Aufgaben'!$K$5:$K$104,"&lt;&gt;"))</f>
        <v/>
      </c>
      <c r="L64" s="19" t="n"/>
      <c r="M64" s="19" t="n"/>
      <c r="N64" s="19" t="n"/>
      <c r="O64" s="19" t="n"/>
      <c r="P64" s="19" t="n"/>
      <c r="Q64" s="13">
        <f>IF($A64="","",IF(OR($B64="",$C64="",$D64="",$E64="",$F64="",$O64="",$P64=""),"Pflichtangabe fehlt",IF(AND($I64&lt;&gt;"",IFERROR(ABS($I64),0)&gt;'Parameter'!$B$4),"Kasse prüfen",IF($K64&gt;0,"Kritische Aufgabe offen",IF($P64="Nein","Bestätigung fehlt","OK")))))</f>
        <v/>
      </c>
      <c r="R64" s="37">
        <f>IF($I64="","",IFERROR(ABS($I64),""))</f>
        <v/>
      </c>
    </row>
    <row r="65" ht="34" customHeight="1">
      <c r="A65" s="19" t="n"/>
      <c r="B65" s="34" t="n"/>
      <c r="C65" s="19" t="n"/>
      <c r="D65" s="19" t="n"/>
      <c r="E65" s="19" t="n"/>
      <c r="F65" s="19" t="n"/>
      <c r="G65" s="35" t="n"/>
      <c r="H65" s="35" t="n"/>
      <c r="I65" s="36">
        <f>IF(OR($A65="",$G65="",$H65=""),"",$H65-$G65)</f>
        <v/>
      </c>
      <c r="J65" s="23">
        <f>IF($A65="","",COUNTIFS('Aufgaben'!$B$5:$B$104,$A65,'Aufgaben'!$K$5:$K$104,"&lt;&gt;Erledigt",'Aufgaben'!$K$5:$K$104,"&lt;&gt;"))</f>
        <v/>
      </c>
      <c r="K65" s="23">
        <f>IF($A65="","",COUNTIFS('Aufgaben'!$B$5:$B$104,$A65,'Aufgaben'!$I$5:$I$104,"Kritisch",'Aufgaben'!$K$5:$K$104,"&lt;&gt;Erledigt",'Aufgaben'!$K$5:$K$104,"&lt;&gt;"))</f>
        <v/>
      </c>
      <c r="L65" s="19" t="n"/>
      <c r="M65" s="19" t="n"/>
      <c r="N65" s="19" t="n"/>
      <c r="O65" s="19" t="n"/>
      <c r="P65" s="19" t="n"/>
      <c r="Q65" s="10">
        <f>IF($A65="","",IF(OR($B65="",$C65="",$D65="",$E65="",$F65="",$O65="",$P65=""),"Pflichtangabe fehlt",IF(AND($I65&lt;&gt;"",IFERROR(ABS($I65),0)&gt;'Parameter'!$B$4),"Kasse prüfen",IF($K65&gt;0,"Kritische Aufgabe offen",IF($P65="Nein","Bestätigung fehlt","OK")))))</f>
        <v/>
      </c>
      <c r="R65" s="36">
        <f>IF($I65="","",IFERROR(ABS($I65),""))</f>
        <v/>
      </c>
    </row>
    <row r="66" ht="34" customHeight="1">
      <c r="A66" s="19" t="n"/>
      <c r="B66" s="34" t="n"/>
      <c r="C66" s="19" t="n"/>
      <c r="D66" s="19" t="n"/>
      <c r="E66" s="19" t="n"/>
      <c r="F66" s="19" t="n"/>
      <c r="G66" s="35" t="n"/>
      <c r="H66" s="35" t="n"/>
      <c r="I66" s="37">
        <f>IF(OR($A66="",$G66="",$H66=""),"",$H66-$G66)</f>
        <v/>
      </c>
      <c r="J66" s="25">
        <f>IF($A66="","",COUNTIFS('Aufgaben'!$B$5:$B$104,$A66,'Aufgaben'!$K$5:$K$104,"&lt;&gt;Erledigt",'Aufgaben'!$K$5:$K$104,"&lt;&gt;"))</f>
        <v/>
      </c>
      <c r="K66" s="25">
        <f>IF($A66="","",COUNTIFS('Aufgaben'!$B$5:$B$104,$A66,'Aufgaben'!$I$5:$I$104,"Kritisch",'Aufgaben'!$K$5:$K$104,"&lt;&gt;Erledigt",'Aufgaben'!$K$5:$K$104,"&lt;&gt;"))</f>
        <v/>
      </c>
      <c r="L66" s="19" t="n"/>
      <c r="M66" s="19" t="n"/>
      <c r="N66" s="19" t="n"/>
      <c r="O66" s="19" t="n"/>
      <c r="P66" s="19" t="n"/>
      <c r="Q66" s="13">
        <f>IF($A66="","",IF(OR($B66="",$C66="",$D66="",$E66="",$F66="",$O66="",$P66=""),"Pflichtangabe fehlt",IF(AND($I66&lt;&gt;"",IFERROR(ABS($I66),0)&gt;'Parameter'!$B$4),"Kasse prüfen",IF($K66&gt;0,"Kritische Aufgabe offen",IF($P66="Nein","Bestätigung fehlt","OK")))))</f>
        <v/>
      </c>
      <c r="R66" s="37">
        <f>IF($I66="","",IFERROR(ABS($I66),""))</f>
        <v/>
      </c>
    </row>
    <row r="67" ht="34" customHeight="1">
      <c r="A67" s="19" t="n"/>
      <c r="B67" s="34" t="n"/>
      <c r="C67" s="19" t="n"/>
      <c r="D67" s="19" t="n"/>
      <c r="E67" s="19" t="n"/>
      <c r="F67" s="19" t="n"/>
      <c r="G67" s="35" t="n"/>
      <c r="H67" s="35" t="n"/>
      <c r="I67" s="36">
        <f>IF(OR($A67="",$G67="",$H67=""),"",$H67-$G67)</f>
        <v/>
      </c>
      <c r="J67" s="23">
        <f>IF($A67="","",COUNTIFS('Aufgaben'!$B$5:$B$104,$A67,'Aufgaben'!$K$5:$K$104,"&lt;&gt;Erledigt",'Aufgaben'!$K$5:$K$104,"&lt;&gt;"))</f>
        <v/>
      </c>
      <c r="K67" s="23">
        <f>IF($A67="","",COUNTIFS('Aufgaben'!$B$5:$B$104,$A67,'Aufgaben'!$I$5:$I$104,"Kritisch",'Aufgaben'!$K$5:$K$104,"&lt;&gt;Erledigt",'Aufgaben'!$K$5:$K$104,"&lt;&gt;"))</f>
        <v/>
      </c>
      <c r="L67" s="19" t="n"/>
      <c r="M67" s="19" t="n"/>
      <c r="N67" s="19" t="n"/>
      <c r="O67" s="19" t="n"/>
      <c r="P67" s="19" t="n"/>
      <c r="Q67" s="10">
        <f>IF($A67="","",IF(OR($B67="",$C67="",$D67="",$E67="",$F67="",$O67="",$P67=""),"Pflichtangabe fehlt",IF(AND($I67&lt;&gt;"",IFERROR(ABS($I67),0)&gt;'Parameter'!$B$4),"Kasse prüfen",IF($K67&gt;0,"Kritische Aufgabe offen",IF($P67="Nein","Bestätigung fehlt","OK")))))</f>
        <v/>
      </c>
      <c r="R67" s="36">
        <f>IF($I67="","",IFERROR(ABS($I67),""))</f>
        <v/>
      </c>
    </row>
    <row r="68" ht="34" customHeight="1">
      <c r="A68" s="19" t="n"/>
      <c r="B68" s="34" t="n"/>
      <c r="C68" s="19" t="n"/>
      <c r="D68" s="19" t="n"/>
      <c r="E68" s="19" t="n"/>
      <c r="F68" s="19" t="n"/>
      <c r="G68" s="35" t="n"/>
      <c r="H68" s="35" t="n"/>
      <c r="I68" s="37">
        <f>IF(OR($A68="",$G68="",$H68=""),"",$H68-$G68)</f>
        <v/>
      </c>
      <c r="J68" s="25">
        <f>IF($A68="","",COUNTIFS('Aufgaben'!$B$5:$B$104,$A68,'Aufgaben'!$K$5:$K$104,"&lt;&gt;Erledigt",'Aufgaben'!$K$5:$K$104,"&lt;&gt;"))</f>
        <v/>
      </c>
      <c r="K68" s="25">
        <f>IF($A68="","",COUNTIFS('Aufgaben'!$B$5:$B$104,$A68,'Aufgaben'!$I$5:$I$104,"Kritisch",'Aufgaben'!$K$5:$K$104,"&lt;&gt;Erledigt",'Aufgaben'!$K$5:$K$104,"&lt;&gt;"))</f>
        <v/>
      </c>
      <c r="L68" s="19" t="n"/>
      <c r="M68" s="19" t="n"/>
      <c r="N68" s="19" t="n"/>
      <c r="O68" s="19" t="n"/>
      <c r="P68" s="19" t="n"/>
      <c r="Q68" s="13">
        <f>IF($A68="","",IF(OR($B68="",$C68="",$D68="",$E68="",$F68="",$O68="",$P68=""),"Pflichtangabe fehlt",IF(AND($I68&lt;&gt;"",IFERROR(ABS($I68),0)&gt;'Parameter'!$B$4),"Kasse prüfen",IF($K68&gt;0,"Kritische Aufgabe offen",IF($P68="Nein","Bestätigung fehlt","OK")))))</f>
        <v/>
      </c>
      <c r="R68" s="37">
        <f>IF($I68="","",IFERROR(ABS($I68),""))</f>
        <v/>
      </c>
    </row>
    <row r="69" ht="34" customHeight="1">
      <c r="A69" s="19" t="n"/>
      <c r="B69" s="34" t="n"/>
      <c r="C69" s="19" t="n"/>
      <c r="D69" s="19" t="n"/>
      <c r="E69" s="19" t="n"/>
      <c r="F69" s="19" t="n"/>
      <c r="G69" s="35" t="n"/>
      <c r="H69" s="35" t="n"/>
      <c r="I69" s="36">
        <f>IF(OR($A69="",$G69="",$H69=""),"",$H69-$G69)</f>
        <v/>
      </c>
      <c r="J69" s="23">
        <f>IF($A69="","",COUNTIFS('Aufgaben'!$B$5:$B$104,$A69,'Aufgaben'!$K$5:$K$104,"&lt;&gt;Erledigt",'Aufgaben'!$K$5:$K$104,"&lt;&gt;"))</f>
        <v/>
      </c>
      <c r="K69" s="23">
        <f>IF($A69="","",COUNTIFS('Aufgaben'!$B$5:$B$104,$A69,'Aufgaben'!$I$5:$I$104,"Kritisch",'Aufgaben'!$K$5:$K$104,"&lt;&gt;Erledigt",'Aufgaben'!$K$5:$K$104,"&lt;&gt;"))</f>
        <v/>
      </c>
      <c r="L69" s="19" t="n"/>
      <c r="M69" s="19" t="n"/>
      <c r="N69" s="19" t="n"/>
      <c r="O69" s="19" t="n"/>
      <c r="P69" s="19" t="n"/>
      <c r="Q69" s="10">
        <f>IF($A69="","",IF(OR($B69="",$C69="",$D69="",$E69="",$F69="",$O69="",$P69=""),"Pflichtangabe fehlt",IF(AND($I69&lt;&gt;"",IFERROR(ABS($I69),0)&gt;'Parameter'!$B$4),"Kasse prüfen",IF($K69&gt;0,"Kritische Aufgabe offen",IF($P69="Nein","Bestätigung fehlt","OK")))))</f>
        <v/>
      </c>
      <c r="R69" s="36">
        <f>IF($I69="","",IFERROR(ABS($I69),""))</f>
        <v/>
      </c>
    </row>
    <row r="70" ht="34" customHeight="1">
      <c r="A70" s="19" t="n"/>
      <c r="B70" s="34" t="n"/>
      <c r="C70" s="19" t="n"/>
      <c r="D70" s="19" t="n"/>
      <c r="E70" s="19" t="n"/>
      <c r="F70" s="19" t="n"/>
      <c r="G70" s="35" t="n"/>
      <c r="H70" s="35" t="n"/>
      <c r="I70" s="37">
        <f>IF(OR($A70="",$G70="",$H70=""),"",$H70-$G70)</f>
        <v/>
      </c>
      <c r="J70" s="25">
        <f>IF($A70="","",COUNTIFS('Aufgaben'!$B$5:$B$104,$A70,'Aufgaben'!$K$5:$K$104,"&lt;&gt;Erledigt",'Aufgaben'!$K$5:$K$104,"&lt;&gt;"))</f>
        <v/>
      </c>
      <c r="K70" s="25">
        <f>IF($A70="","",COUNTIFS('Aufgaben'!$B$5:$B$104,$A70,'Aufgaben'!$I$5:$I$104,"Kritisch",'Aufgaben'!$K$5:$K$104,"&lt;&gt;Erledigt",'Aufgaben'!$K$5:$K$104,"&lt;&gt;"))</f>
        <v/>
      </c>
      <c r="L70" s="19" t="n"/>
      <c r="M70" s="19" t="n"/>
      <c r="N70" s="19" t="n"/>
      <c r="O70" s="19" t="n"/>
      <c r="P70" s="19" t="n"/>
      <c r="Q70" s="13">
        <f>IF($A70="","",IF(OR($B70="",$C70="",$D70="",$E70="",$F70="",$O70="",$P70=""),"Pflichtangabe fehlt",IF(AND($I70&lt;&gt;"",IFERROR(ABS($I70),0)&gt;'Parameter'!$B$4),"Kasse prüfen",IF($K70&gt;0,"Kritische Aufgabe offen",IF($P70="Nein","Bestätigung fehlt","OK")))))</f>
        <v/>
      </c>
      <c r="R70" s="37">
        <f>IF($I70="","",IFERROR(ABS($I70),""))</f>
        <v/>
      </c>
    </row>
    <row r="71" ht="34" customHeight="1">
      <c r="A71" s="19" t="n"/>
      <c r="B71" s="34" t="n"/>
      <c r="C71" s="19" t="n"/>
      <c r="D71" s="19" t="n"/>
      <c r="E71" s="19" t="n"/>
      <c r="F71" s="19" t="n"/>
      <c r="G71" s="35" t="n"/>
      <c r="H71" s="35" t="n"/>
      <c r="I71" s="36">
        <f>IF(OR($A71="",$G71="",$H71=""),"",$H71-$G71)</f>
        <v/>
      </c>
      <c r="J71" s="23">
        <f>IF($A71="","",COUNTIFS('Aufgaben'!$B$5:$B$104,$A71,'Aufgaben'!$K$5:$K$104,"&lt;&gt;Erledigt",'Aufgaben'!$K$5:$K$104,"&lt;&gt;"))</f>
        <v/>
      </c>
      <c r="K71" s="23">
        <f>IF($A71="","",COUNTIFS('Aufgaben'!$B$5:$B$104,$A71,'Aufgaben'!$I$5:$I$104,"Kritisch",'Aufgaben'!$K$5:$K$104,"&lt;&gt;Erledigt",'Aufgaben'!$K$5:$K$104,"&lt;&gt;"))</f>
        <v/>
      </c>
      <c r="L71" s="19" t="n"/>
      <c r="M71" s="19" t="n"/>
      <c r="N71" s="19" t="n"/>
      <c r="O71" s="19" t="n"/>
      <c r="P71" s="19" t="n"/>
      <c r="Q71" s="10">
        <f>IF($A71="","",IF(OR($B71="",$C71="",$D71="",$E71="",$F71="",$O71="",$P71=""),"Pflichtangabe fehlt",IF(AND($I71&lt;&gt;"",IFERROR(ABS($I71),0)&gt;'Parameter'!$B$4),"Kasse prüfen",IF($K71&gt;0,"Kritische Aufgabe offen",IF($P71="Nein","Bestätigung fehlt","OK")))))</f>
        <v/>
      </c>
      <c r="R71" s="36">
        <f>IF($I71="","",IFERROR(ABS($I71),""))</f>
        <v/>
      </c>
    </row>
    <row r="72" ht="34" customHeight="1">
      <c r="A72" s="19" t="n"/>
      <c r="B72" s="34" t="n"/>
      <c r="C72" s="19" t="n"/>
      <c r="D72" s="19" t="n"/>
      <c r="E72" s="19" t="n"/>
      <c r="F72" s="19" t="n"/>
      <c r="G72" s="35" t="n"/>
      <c r="H72" s="35" t="n"/>
      <c r="I72" s="37">
        <f>IF(OR($A72="",$G72="",$H72=""),"",$H72-$G72)</f>
        <v/>
      </c>
      <c r="J72" s="25">
        <f>IF($A72="","",COUNTIFS('Aufgaben'!$B$5:$B$104,$A72,'Aufgaben'!$K$5:$K$104,"&lt;&gt;Erledigt",'Aufgaben'!$K$5:$K$104,"&lt;&gt;"))</f>
        <v/>
      </c>
      <c r="K72" s="25">
        <f>IF($A72="","",COUNTIFS('Aufgaben'!$B$5:$B$104,$A72,'Aufgaben'!$I$5:$I$104,"Kritisch",'Aufgaben'!$K$5:$K$104,"&lt;&gt;Erledigt",'Aufgaben'!$K$5:$K$104,"&lt;&gt;"))</f>
        <v/>
      </c>
      <c r="L72" s="19" t="n"/>
      <c r="M72" s="19" t="n"/>
      <c r="N72" s="19" t="n"/>
      <c r="O72" s="19" t="n"/>
      <c r="P72" s="19" t="n"/>
      <c r="Q72" s="13">
        <f>IF($A72="","",IF(OR($B72="",$C72="",$D72="",$E72="",$F72="",$O72="",$P72=""),"Pflichtangabe fehlt",IF(AND($I72&lt;&gt;"",IFERROR(ABS($I72),0)&gt;'Parameter'!$B$4),"Kasse prüfen",IF($K72&gt;0,"Kritische Aufgabe offen",IF($P72="Nein","Bestätigung fehlt","OK")))))</f>
        <v/>
      </c>
      <c r="R72" s="37">
        <f>IF($I72="","",IFERROR(ABS($I72),""))</f>
        <v/>
      </c>
    </row>
    <row r="73" ht="34" customHeight="1">
      <c r="A73" s="19" t="n"/>
      <c r="B73" s="34" t="n"/>
      <c r="C73" s="19" t="n"/>
      <c r="D73" s="19" t="n"/>
      <c r="E73" s="19" t="n"/>
      <c r="F73" s="19" t="n"/>
      <c r="G73" s="35" t="n"/>
      <c r="H73" s="35" t="n"/>
      <c r="I73" s="36">
        <f>IF(OR($A73="",$G73="",$H73=""),"",$H73-$G73)</f>
        <v/>
      </c>
      <c r="J73" s="23">
        <f>IF($A73="","",COUNTIFS('Aufgaben'!$B$5:$B$104,$A73,'Aufgaben'!$K$5:$K$104,"&lt;&gt;Erledigt",'Aufgaben'!$K$5:$K$104,"&lt;&gt;"))</f>
        <v/>
      </c>
      <c r="K73" s="23">
        <f>IF($A73="","",COUNTIFS('Aufgaben'!$B$5:$B$104,$A73,'Aufgaben'!$I$5:$I$104,"Kritisch",'Aufgaben'!$K$5:$K$104,"&lt;&gt;Erledigt",'Aufgaben'!$K$5:$K$104,"&lt;&gt;"))</f>
        <v/>
      </c>
      <c r="L73" s="19" t="n"/>
      <c r="M73" s="19" t="n"/>
      <c r="N73" s="19" t="n"/>
      <c r="O73" s="19" t="n"/>
      <c r="P73" s="19" t="n"/>
      <c r="Q73" s="10">
        <f>IF($A73="","",IF(OR($B73="",$C73="",$D73="",$E73="",$F73="",$O73="",$P73=""),"Pflichtangabe fehlt",IF(AND($I73&lt;&gt;"",IFERROR(ABS($I73),0)&gt;'Parameter'!$B$4),"Kasse prüfen",IF($K73&gt;0,"Kritische Aufgabe offen",IF($P73="Nein","Bestätigung fehlt","OK")))))</f>
        <v/>
      </c>
      <c r="R73" s="36">
        <f>IF($I73="","",IFERROR(ABS($I73),""))</f>
        <v/>
      </c>
    </row>
    <row r="74" ht="34" customHeight="1">
      <c r="A74" s="19" t="n"/>
      <c r="B74" s="34" t="n"/>
      <c r="C74" s="19" t="n"/>
      <c r="D74" s="19" t="n"/>
      <c r="E74" s="19" t="n"/>
      <c r="F74" s="19" t="n"/>
      <c r="G74" s="35" t="n"/>
      <c r="H74" s="35" t="n"/>
      <c r="I74" s="37">
        <f>IF(OR($A74="",$G74="",$H74=""),"",$H74-$G74)</f>
        <v/>
      </c>
      <c r="J74" s="25">
        <f>IF($A74="","",COUNTIFS('Aufgaben'!$B$5:$B$104,$A74,'Aufgaben'!$K$5:$K$104,"&lt;&gt;Erledigt",'Aufgaben'!$K$5:$K$104,"&lt;&gt;"))</f>
        <v/>
      </c>
      <c r="K74" s="25">
        <f>IF($A74="","",COUNTIFS('Aufgaben'!$B$5:$B$104,$A74,'Aufgaben'!$I$5:$I$104,"Kritisch",'Aufgaben'!$K$5:$K$104,"&lt;&gt;Erledigt",'Aufgaben'!$K$5:$K$104,"&lt;&gt;"))</f>
        <v/>
      </c>
      <c r="L74" s="19" t="n"/>
      <c r="M74" s="19" t="n"/>
      <c r="N74" s="19" t="n"/>
      <c r="O74" s="19" t="n"/>
      <c r="P74" s="19" t="n"/>
      <c r="Q74" s="13">
        <f>IF($A74="","",IF(OR($B74="",$C74="",$D74="",$E74="",$F74="",$O74="",$P74=""),"Pflichtangabe fehlt",IF(AND($I74&lt;&gt;"",IFERROR(ABS($I74),0)&gt;'Parameter'!$B$4),"Kasse prüfen",IF($K74&gt;0,"Kritische Aufgabe offen",IF($P74="Nein","Bestätigung fehlt","OK")))))</f>
        <v/>
      </c>
      <c r="R74" s="37">
        <f>IF($I74="","",IFERROR(ABS($I74),""))</f>
        <v/>
      </c>
    </row>
    <row r="75" ht="34" customHeight="1">
      <c r="A75" s="19" t="n"/>
      <c r="B75" s="34" t="n"/>
      <c r="C75" s="19" t="n"/>
      <c r="D75" s="19" t="n"/>
      <c r="E75" s="19" t="n"/>
      <c r="F75" s="19" t="n"/>
      <c r="G75" s="35" t="n"/>
      <c r="H75" s="35" t="n"/>
      <c r="I75" s="36">
        <f>IF(OR($A75="",$G75="",$H75=""),"",$H75-$G75)</f>
        <v/>
      </c>
      <c r="J75" s="23">
        <f>IF($A75="","",COUNTIFS('Aufgaben'!$B$5:$B$104,$A75,'Aufgaben'!$K$5:$K$104,"&lt;&gt;Erledigt",'Aufgaben'!$K$5:$K$104,"&lt;&gt;"))</f>
        <v/>
      </c>
      <c r="K75" s="23">
        <f>IF($A75="","",COUNTIFS('Aufgaben'!$B$5:$B$104,$A75,'Aufgaben'!$I$5:$I$104,"Kritisch",'Aufgaben'!$K$5:$K$104,"&lt;&gt;Erledigt",'Aufgaben'!$K$5:$K$104,"&lt;&gt;"))</f>
        <v/>
      </c>
      <c r="L75" s="19" t="n"/>
      <c r="M75" s="19" t="n"/>
      <c r="N75" s="19" t="n"/>
      <c r="O75" s="19" t="n"/>
      <c r="P75" s="19" t="n"/>
      <c r="Q75" s="10">
        <f>IF($A75="","",IF(OR($B75="",$C75="",$D75="",$E75="",$F75="",$O75="",$P75=""),"Pflichtangabe fehlt",IF(AND($I75&lt;&gt;"",IFERROR(ABS($I75),0)&gt;'Parameter'!$B$4),"Kasse prüfen",IF($K75&gt;0,"Kritische Aufgabe offen",IF($P75="Nein","Bestätigung fehlt","OK")))))</f>
        <v/>
      </c>
      <c r="R75" s="36">
        <f>IF($I75="","",IFERROR(ABS($I75),""))</f>
        <v/>
      </c>
    </row>
    <row r="76" ht="34" customHeight="1">
      <c r="A76" s="19" t="n"/>
      <c r="B76" s="34" t="n"/>
      <c r="C76" s="19" t="n"/>
      <c r="D76" s="19" t="n"/>
      <c r="E76" s="19" t="n"/>
      <c r="F76" s="19" t="n"/>
      <c r="G76" s="35" t="n"/>
      <c r="H76" s="35" t="n"/>
      <c r="I76" s="37">
        <f>IF(OR($A76="",$G76="",$H76=""),"",$H76-$G76)</f>
        <v/>
      </c>
      <c r="J76" s="25">
        <f>IF($A76="","",COUNTIFS('Aufgaben'!$B$5:$B$104,$A76,'Aufgaben'!$K$5:$K$104,"&lt;&gt;Erledigt",'Aufgaben'!$K$5:$K$104,"&lt;&gt;"))</f>
        <v/>
      </c>
      <c r="K76" s="25">
        <f>IF($A76="","",COUNTIFS('Aufgaben'!$B$5:$B$104,$A76,'Aufgaben'!$I$5:$I$104,"Kritisch",'Aufgaben'!$K$5:$K$104,"&lt;&gt;Erledigt",'Aufgaben'!$K$5:$K$104,"&lt;&gt;"))</f>
        <v/>
      </c>
      <c r="L76" s="19" t="n"/>
      <c r="M76" s="19" t="n"/>
      <c r="N76" s="19" t="n"/>
      <c r="O76" s="19" t="n"/>
      <c r="P76" s="19" t="n"/>
      <c r="Q76" s="13">
        <f>IF($A76="","",IF(OR($B76="",$C76="",$D76="",$E76="",$F76="",$O76="",$P76=""),"Pflichtangabe fehlt",IF(AND($I76&lt;&gt;"",IFERROR(ABS($I76),0)&gt;'Parameter'!$B$4),"Kasse prüfen",IF($K76&gt;0,"Kritische Aufgabe offen",IF($P76="Nein","Bestätigung fehlt","OK")))))</f>
        <v/>
      </c>
      <c r="R76" s="37">
        <f>IF($I76="","",IFERROR(ABS($I76),""))</f>
        <v/>
      </c>
    </row>
    <row r="77" ht="34" customHeight="1">
      <c r="A77" s="19" t="n"/>
      <c r="B77" s="34" t="n"/>
      <c r="C77" s="19" t="n"/>
      <c r="D77" s="19" t="n"/>
      <c r="E77" s="19" t="n"/>
      <c r="F77" s="19" t="n"/>
      <c r="G77" s="35" t="n"/>
      <c r="H77" s="35" t="n"/>
      <c r="I77" s="36">
        <f>IF(OR($A77="",$G77="",$H77=""),"",$H77-$G77)</f>
        <v/>
      </c>
      <c r="J77" s="23">
        <f>IF($A77="","",COUNTIFS('Aufgaben'!$B$5:$B$104,$A77,'Aufgaben'!$K$5:$K$104,"&lt;&gt;Erledigt",'Aufgaben'!$K$5:$K$104,"&lt;&gt;"))</f>
        <v/>
      </c>
      <c r="K77" s="23">
        <f>IF($A77="","",COUNTIFS('Aufgaben'!$B$5:$B$104,$A77,'Aufgaben'!$I$5:$I$104,"Kritisch",'Aufgaben'!$K$5:$K$104,"&lt;&gt;Erledigt",'Aufgaben'!$K$5:$K$104,"&lt;&gt;"))</f>
        <v/>
      </c>
      <c r="L77" s="19" t="n"/>
      <c r="M77" s="19" t="n"/>
      <c r="N77" s="19" t="n"/>
      <c r="O77" s="19" t="n"/>
      <c r="P77" s="19" t="n"/>
      <c r="Q77" s="10">
        <f>IF($A77="","",IF(OR($B77="",$C77="",$D77="",$E77="",$F77="",$O77="",$P77=""),"Pflichtangabe fehlt",IF(AND($I77&lt;&gt;"",IFERROR(ABS($I77),0)&gt;'Parameter'!$B$4),"Kasse prüfen",IF($K77&gt;0,"Kritische Aufgabe offen",IF($P77="Nein","Bestätigung fehlt","OK")))))</f>
        <v/>
      </c>
      <c r="R77" s="36">
        <f>IF($I77="","",IFERROR(ABS($I77),""))</f>
        <v/>
      </c>
    </row>
    <row r="78" ht="34" customHeight="1">
      <c r="A78" s="19" t="n"/>
      <c r="B78" s="34" t="n"/>
      <c r="C78" s="19" t="n"/>
      <c r="D78" s="19" t="n"/>
      <c r="E78" s="19" t="n"/>
      <c r="F78" s="19" t="n"/>
      <c r="G78" s="35" t="n"/>
      <c r="H78" s="35" t="n"/>
      <c r="I78" s="37">
        <f>IF(OR($A78="",$G78="",$H78=""),"",$H78-$G78)</f>
        <v/>
      </c>
      <c r="J78" s="25">
        <f>IF($A78="","",COUNTIFS('Aufgaben'!$B$5:$B$104,$A78,'Aufgaben'!$K$5:$K$104,"&lt;&gt;Erledigt",'Aufgaben'!$K$5:$K$104,"&lt;&gt;"))</f>
        <v/>
      </c>
      <c r="K78" s="25">
        <f>IF($A78="","",COUNTIFS('Aufgaben'!$B$5:$B$104,$A78,'Aufgaben'!$I$5:$I$104,"Kritisch",'Aufgaben'!$K$5:$K$104,"&lt;&gt;Erledigt",'Aufgaben'!$K$5:$K$104,"&lt;&gt;"))</f>
        <v/>
      </c>
      <c r="L78" s="19" t="n"/>
      <c r="M78" s="19" t="n"/>
      <c r="N78" s="19" t="n"/>
      <c r="O78" s="19" t="n"/>
      <c r="P78" s="19" t="n"/>
      <c r="Q78" s="13">
        <f>IF($A78="","",IF(OR($B78="",$C78="",$D78="",$E78="",$F78="",$O78="",$P78=""),"Pflichtangabe fehlt",IF(AND($I78&lt;&gt;"",IFERROR(ABS($I78),0)&gt;'Parameter'!$B$4),"Kasse prüfen",IF($K78&gt;0,"Kritische Aufgabe offen",IF($P78="Nein","Bestätigung fehlt","OK")))))</f>
        <v/>
      </c>
      <c r="R78" s="37">
        <f>IF($I78="","",IFERROR(ABS($I78),""))</f>
        <v/>
      </c>
    </row>
    <row r="79" ht="34" customHeight="1">
      <c r="A79" s="19" t="n"/>
      <c r="B79" s="34" t="n"/>
      <c r="C79" s="19" t="n"/>
      <c r="D79" s="19" t="n"/>
      <c r="E79" s="19" t="n"/>
      <c r="F79" s="19" t="n"/>
      <c r="G79" s="35" t="n"/>
      <c r="H79" s="35" t="n"/>
      <c r="I79" s="36">
        <f>IF(OR($A79="",$G79="",$H79=""),"",$H79-$G79)</f>
        <v/>
      </c>
      <c r="J79" s="23">
        <f>IF($A79="","",COUNTIFS('Aufgaben'!$B$5:$B$104,$A79,'Aufgaben'!$K$5:$K$104,"&lt;&gt;Erledigt",'Aufgaben'!$K$5:$K$104,"&lt;&gt;"))</f>
        <v/>
      </c>
      <c r="K79" s="23">
        <f>IF($A79="","",COUNTIFS('Aufgaben'!$B$5:$B$104,$A79,'Aufgaben'!$I$5:$I$104,"Kritisch",'Aufgaben'!$K$5:$K$104,"&lt;&gt;Erledigt",'Aufgaben'!$K$5:$K$104,"&lt;&gt;"))</f>
        <v/>
      </c>
      <c r="L79" s="19" t="n"/>
      <c r="M79" s="19" t="n"/>
      <c r="N79" s="19" t="n"/>
      <c r="O79" s="19" t="n"/>
      <c r="P79" s="19" t="n"/>
      <c r="Q79" s="10">
        <f>IF($A79="","",IF(OR($B79="",$C79="",$D79="",$E79="",$F79="",$O79="",$P79=""),"Pflichtangabe fehlt",IF(AND($I79&lt;&gt;"",IFERROR(ABS($I79),0)&gt;'Parameter'!$B$4),"Kasse prüfen",IF($K79&gt;0,"Kritische Aufgabe offen",IF($P79="Nein","Bestätigung fehlt","OK")))))</f>
        <v/>
      </c>
      <c r="R79" s="36">
        <f>IF($I79="","",IFERROR(ABS($I79),""))</f>
        <v/>
      </c>
    </row>
    <row r="80" ht="34" customHeight="1">
      <c r="A80" s="19" t="n"/>
      <c r="B80" s="34" t="n"/>
      <c r="C80" s="19" t="n"/>
      <c r="D80" s="19" t="n"/>
      <c r="E80" s="19" t="n"/>
      <c r="F80" s="19" t="n"/>
      <c r="G80" s="35" t="n"/>
      <c r="H80" s="35" t="n"/>
      <c r="I80" s="37">
        <f>IF(OR($A80="",$G80="",$H80=""),"",$H80-$G80)</f>
        <v/>
      </c>
      <c r="J80" s="25">
        <f>IF($A80="","",COUNTIFS('Aufgaben'!$B$5:$B$104,$A80,'Aufgaben'!$K$5:$K$104,"&lt;&gt;Erledigt",'Aufgaben'!$K$5:$K$104,"&lt;&gt;"))</f>
        <v/>
      </c>
      <c r="K80" s="25">
        <f>IF($A80="","",COUNTIFS('Aufgaben'!$B$5:$B$104,$A80,'Aufgaben'!$I$5:$I$104,"Kritisch",'Aufgaben'!$K$5:$K$104,"&lt;&gt;Erledigt",'Aufgaben'!$K$5:$K$104,"&lt;&gt;"))</f>
        <v/>
      </c>
      <c r="L80" s="19" t="n"/>
      <c r="M80" s="19" t="n"/>
      <c r="N80" s="19" t="n"/>
      <c r="O80" s="19" t="n"/>
      <c r="P80" s="19" t="n"/>
      <c r="Q80" s="13">
        <f>IF($A80="","",IF(OR($B80="",$C80="",$D80="",$E80="",$F80="",$O80="",$P80=""),"Pflichtangabe fehlt",IF(AND($I80&lt;&gt;"",IFERROR(ABS($I80),0)&gt;'Parameter'!$B$4),"Kasse prüfen",IF($K80&gt;0,"Kritische Aufgabe offen",IF($P80="Nein","Bestätigung fehlt","OK")))))</f>
        <v/>
      </c>
      <c r="R80" s="37">
        <f>IF($I80="","",IFERROR(ABS($I80),""))</f>
        <v/>
      </c>
    </row>
    <row r="81" ht="34" customHeight="1">
      <c r="A81" s="19" t="n"/>
      <c r="B81" s="34" t="n"/>
      <c r="C81" s="19" t="n"/>
      <c r="D81" s="19" t="n"/>
      <c r="E81" s="19" t="n"/>
      <c r="F81" s="19" t="n"/>
      <c r="G81" s="35" t="n"/>
      <c r="H81" s="35" t="n"/>
      <c r="I81" s="36">
        <f>IF(OR($A81="",$G81="",$H81=""),"",$H81-$G81)</f>
        <v/>
      </c>
      <c r="J81" s="23">
        <f>IF($A81="","",COUNTIFS('Aufgaben'!$B$5:$B$104,$A81,'Aufgaben'!$K$5:$K$104,"&lt;&gt;Erledigt",'Aufgaben'!$K$5:$K$104,"&lt;&gt;"))</f>
        <v/>
      </c>
      <c r="K81" s="23">
        <f>IF($A81="","",COUNTIFS('Aufgaben'!$B$5:$B$104,$A81,'Aufgaben'!$I$5:$I$104,"Kritisch",'Aufgaben'!$K$5:$K$104,"&lt;&gt;Erledigt",'Aufgaben'!$K$5:$K$104,"&lt;&gt;"))</f>
        <v/>
      </c>
      <c r="L81" s="19" t="n"/>
      <c r="M81" s="19" t="n"/>
      <c r="N81" s="19" t="n"/>
      <c r="O81" s="19" t="n"/>
      <c r="P81" s="19" t="n"/>
      <c r="Q81" s="10">
        <f>IF($A81="","",IF(OR($B81="",$C81="",$D81="",$E81="",$F81="",$O81="",$P81=""),"Pflichtangabe fehlt",IF(AND($I81&lt;&gt;"",IFERROR(ABS($I81),0)&gt;'Parameter'!$B$4),"Kasse prüfen",IF($K81&gt;0,"Kritische Aufgabe offen",IF($P81="Nein","Bestätigung fehlt","OK")))))</f>
        <v/>
      </c>
      <c r="R81" s="36">
        <f>IF($I81="","",IFERROR(ABS($I81),""))</f>
        <v/>
      </c>
    </row>
    <row r="82" ht="34" customHeight="1">
      <c r="A82" s="19" t="n"/>
      <c r="B82" s="34" t="n"/>
      <c r="C82" s="19" t="n"/>
      <c r="D82" s="19" t="n"/>
      <c r="E82" s="19" t="n"/>
      <c r="F82" s="19" t="n"/>
      <c r="G82" s="35" t="n"/>
      <c r="H82" s="35" t="n"/>
      <c r="I82" s="37">
        <f>IF(OR($A82="",$G82="",$H82=""),"",$H82-$G82)</f>
        <v/>
      </c>
      <c r="J82" s="25">
        <f>IF($A82="","",COUNTIFS('Aufgaben'!$B$5:$B$104,$A82,'Aufgaben'!$K$5:$K$104,"&lt;&gt;Erledigt",'Aufgaben'!$K$5:$K$104,"&lt;&gt;"))</f>
        <v/>
      </c>
      <c r="K82" s="25">
        <f>IF($A82="","",COUNTIFS('Aufgaben'!$B$5:$B$104,$A82,'Aufgaben'!$I$5:$I$104,"Kritisch",'Aufgaben'!$K$5:$K$104,"&lt;&gt;Erledigt",'Aufgaben'!$K$5:$K$104,"&lt;&gt;"))</f>
        <v/>
      </c>
      <c r="L82" s="19" t="n"/>
      <c r="M82" s="19" t="n"/>
      <c r="N82" s="19" t="n"/>
      <c r="O82" s="19" t="n"/>
      <c r="P82" s="19" t="n"/>
      <c r="Q82" s="13">
        <f>IF($A82="","",IF(OR($B82="",$C82="",$D82="",$E82="",$F82="",$O82="",$P82=""),"Pflichtangabe fehlt",IF(AND($I82&lt;&gt;"",IFERROR(ABS($I82),0)&gt;'Parameter'!$B$4),"Kasse prüfen",IF($K82&gt;0,"Kritische Aufgabe offen",IF($P82="Nein","Bestätigung fehlt","OK")))))</f>
        <v/>
      </c>
      <c r="R82" s="37">
        <f>IF($I82="","",IFERROR(ABS($I82),""))</f>
        <v/>
      </c>
    </row>
    <row r="83" ht="34" customHeight="1">
      <c r="A83" s="19" t="n"/>
      <c r="B83" s="34" t="n"/>
      <c r="C83" s="19" t="n"/>
      <c r="D83" s="19" t="n"/>
      <c r="E83" s="19" t="n"/>
      <c r="F83" s="19" t="n"/>
      <c r="G83" s="35" t="n"/>
      <c r="H83" s="35" t="n"/>
      <c r="I83" s="36">
        <f>IF(OR($A83="",$G83="",$H83=""),"",$H83-$G83)</f>
        <v/>
      </c>
      <c r="J83" s="23">
        <f>IF($A83="","",COUNTIFS('Aufgaben'!$B$5:$B$104,$A83,'Aufgaben'!$K$5:$K$104,"&lt;&gt;Erledigt",'Aufgaben'!$K$5:$K$104,"&lt;&gt;"))</f>
        <v/>
      </c>
      <c r="K83" s="23">
        <f>IF($A83="","",COUNTIFS('Aufgaben'!$B$5:$B$104,$A83,'Aufgaben'!$I$5:$I$104,"Kritisch",'Aufgaben'!$K$5:$K$104,"&lt;&gt;Erledigt",'Aufgaben'!$K$5:$K$104,"&lt;&gt;"))</f>
        <v/>
      </c>
      <c r="L83" s="19" t="n"/>
      <c r="M83" s="19" t="n"/>
      <c r="N83" s="19" t="n"/>
      <c r="O83" s="19" t="n"/>
      <c r="P83" s="19" t="n"/>
      <c r="Q83" s="10">
        <f>IF($A83="","",IF(OR($B83="",$C83="",$D83="",$E83="",$F83="",$O83="",$P83=""),"Pflichtangabe fehlt",IF(AND($I83&lt;&gt;"",IFERROR(ABS($I83),0)&gt;'Parameter'!$B$4),"Kasse prüfen",IF($K83&gt;0,"Kritische Aufgabe offen",IF($P83="Nein","Bestätigung fehlt","OK")))))</f>
        <v/>
      </c>
      <c r="R83" s="36">
        <f>IF($I83="","",IFERROR(ABS($I83),""))</f>
        <v/>
      </c>
    </row>
    <row r="84" ht="34" customHeight="1">
      <c r="A84" s="19" t="n"/>
      <c r="B84" s="34" t="n"/>
      <c r="C84" s="19" t="n"/>
      <c r="D84" s="19" t="n"/>
      <c r="E84" s="19" t="n"/>
      <c r="F84" s="19" t="n"/>
      <c r="G84" s="35" t="n"/>
      <c r="H84" s="35" t="n"/>
      <c r="I84" s="37">
        <f>IF(OR($A84="",$G84="",$H84=""),"",$H84-$G84)</f>
        <v/>
      </c>
      <c r="J84" s="25">
        <f>IF($A84="","",COUNTIFS('Aufgaben'!$B$5:$B$104,$A84,'Aufgaben'!$K$5:$K$104,"&lt;&gt;Erledigt",'Aufgaben'!$K$5:$K$104,"&lt;&gt;"))</f>
        <v/>
      </c>
      <c r="K84" s="25">
        <f>IF($A84="","",COUNTIFS('Aufgaben'!$B$5:$B$104,$A84,'Aufgaben'!$I$5:$I$104,"Kritisch",'Aufgaben'!$K$5:$K$104,"&lt;&gt;Erledigt",'Aufgaben'!$K$5:$K$104,"&lt;&gt;"))</f>
        <v/>
      </c>
      <c r="L84" s="19" t="n"/>
      <c r="M84" s="19" t="n"/>
      <c r="N84" s="19" t="n"/>
      <c r="O84" s="19" t="n"/>
      <c r="P84" s="19" t="n"/>
      <c r="Q84" s="13">
        <f>IF($A84="","",IF(OR($B84="",$C84="",$D84="",$E84="",$F84="",$O84="",$P84=""),"Pflichtangabe fehlt",IF(AND($I84&lt;&gt;"",IFERROR(ABS($I84),0)&gt;'Parameter'!$B$4),"Kasse prüfen",IF($K84&gt;0,"Kritische Aufgabe offen",IF($P84="Nein","Bestätigung fehlt","OK")))))</f>
        <v/>
      </c>
      <c r="R84" s="37">
        <f>IF($I84="","",IFERROR(ABS($I84),""))</f>
        <v/>
      </c>
    </row>
    <row r="85" ht="34" customHeight="1">
      <c r="A85" s="19" t="n"/>
      <c r="B85" s="34" t="n"/>
      <c r="C85" s="19" t="n"/>
      <c r="D85" s="19" t="n"/>
      <c r="E85" s="19" t="n"/>
      <c r="F85" s="19" t="n"/>
      <c r="G85" s="35" t="n"/>
      <c r="H85" s="35" t="n"/>
      <c r="I85" s="36">
        <f>IF(OR($A85="",$G85="",$H85=""),"",$H85-$G85)</f>
        <v/>
      </c>
      <c r="J85" s="23">
        <f>IF($A85="","",COUNTIFS('Aufgaben'!$B$5:$B$104,$A85,'Aufgaben'!$K$5:$K$104,"&lt;&gt;Erledigt",'Aufgaben'!$K$5:$K$104,"&lt;&gt;"))</f>
        <v/>
      </c>
      <c r="K85" s="23">
        <f>IF($A85="","",COUNTIFS('Aufgaben'!$B$5:$B$104,$A85,'Aufgaben'!$I$5:$I$104,"Kritisch",'Aufgaben'!$K$5:$K$104,"&lt;&gt;Erledigt",'Aufgaben'!$K$5:$K$104,"&lt;&gt;"))</f>
        <v/>
      </c>
      <c r="L85" s="19" t="n"/>
      <c r="M85" s="19" t="n"/>
      <c r="N85" s="19" t="n"/>
      <c r="O85" s="19" t="n"/>
      <c r="P85" s="19" t="n"/>
      <c r="Q85" s="10">
        <f>IF($A85="","",IF(OR($B85="",$C85="",$D85="",$E85="",$F85="",$O85="",$P85=""),"Pflichtangabe fehlt",IF(AND($I85&lt;&gt;"",IFERROR(ABS($I85),0)&gt;'Parameter'!$B$4),"Kasse prüfen",IF($K85&gt;0,"Kritische Aufgabe offen",IF($P85="Nein","Bestätigung fehlt","OK")))))</f>
        <v/>
      </c>
      <c r="R85" s="36">
        <f>IF($I85="","",IFERROR(ABS($I85),""))</f>
        <v/>
      </c>
    </row>
    <row r="86" ht="34" customHeight="1">
      <c r="A86" s="19" t="n"/>
      <c r="B86" s="34" t="n"/>
      <c r="C86" s="19" t="n"/>
      <c r="D86" s="19" t="n"/>
      <c r="E86" s="19" t="n"/>
      <c r="F86" s="19" t="n"/>
      <c r="G86" s="35" t="n"/>
      <c r="H86" s="35" t="n"/>
      <c r="I86" s="37">
        <f>IF(OR($A86="",$G86="",$H86=""),"",$H86-$G86)</f>
        <v/>
      </c>
      <c r="J86" s="25">
        <f>IF($A86="","",COUNTIFS('Aufgaben'!$B$5:$B$104,$A86,'Aufgaben'!$K$5:$K$104,"&lt;&gt;Erledigt",'Aufgaben'!$K$5:$K$104,"&lt;&gt;"))</f>
        <v/>
      </c>
      <c r="K86" s="25">
        <f>IF($A86="","",COUNTIFS('Aufgaben'!$B$5:$B$104,$A86,'Aufgaben'!$I$5:$I$104,"Kritisch",'Aufgaben'!$K$5:$K$104,"&lt;&gt;Erledigt",'Aufgaben'!$K$5:$K$104,"&lt;&gt;"))</f>
        <v/>
      </c>
      <c r="L86" s="19" t="n"/>
      <c r="M86" s="19" t="n"/>
      <c r="N86" s="19" t="n"/>
      <c r="O86" s="19" t="n"/>
      <c r="P86" s="19" t="n"/>
      <c r="Q86" s="13">
        <f>IF($A86="","",IF(OR($B86="",$C86="",$D86="",$E86="",$F86="",$O86="",$P86=""),"Pflichtangabe fehlt",IF(AND($I86&lt;&gt;"",IFERROR(ABS($I86),0)&gt;'Parameter'!$B$4),"Kasse prüfen",IF($K86&gt;0,"Kritische Aufgabe offen",IF($P86="Nein","Bestätigung fehlt","OK")))))</f>
        <v/>
      </c>
      <c r="R86" s="37">
        <f>IF($I86="","",IFERROR(ABS($I86),""))</f>
        <v/>
      </c>
    </row>
    <row r="87" ht="34" customHeight="1">
      <c r="A87" s="19" t="n"/>
      <c r="B87" s="34" t="n"/>
      <c r="C87" s="19" t="n"/>
      <c r="D87" s="19" t="n"/>
      <c r="E87" s="19" t="n"/>
      <c r="F87" s="19" t="n"/>
      <c r="G87" s="35" t="n"/>
      <c r="H87" s="35" t="n"/>
      <c r="I87" s="36">
        <f>IF(OR($A87="",$G87="",$H87=""),"",$H87-$G87)</f>
        <v/>
      </c>
      <c r="J87" s="23">
        <f>IF($A87="","",COUNTIFS('Aufgaben'!$B$5:$B$104,$A87,'Aufgaben'!$K$5:$K$104,"&lt;&gt;Erledigt",'Aufgaben'!$K$5:$K$104,"&lt;&gt;"))</f>
        <v/>
      </c>
      <c r="K87" s="23">
        <f>IF($A87="","",COUNTIFS('Aufgaben'!$B$5:$B$104,$A87,'Aufgaben'!$I$5:$I$104,"Kritisch",'Aufgaben'!$K$5:$K$104,"&lt;&gt;Erledigt",'Aufgaben'!$K$5:$K$104,"&lt;&gt;"))</f>
        <v/>
      </c>
      <c r="L87" s="19" t="n"/>
      <c r="M87" s="19" t="n"/>
      <c r="N87" s="19" t="n"/>
      <c r="O87" s="19" t="n"/>
      <c r="P87" s="19" t="n"/>
      <c r="Q87" s="10">
        <f>IF($A87="","",IF(OR($B87="",$C87="",$D87="",$E87="",$F87="",$O87="",$P87=""),"Pflichtangabe fehlt",IF(AND($I87&lt;&gt;"",IFERROR(ABS($I87),0)&gt;'Parameter'!$B$4),"Kasse prüfen",IF($K87&gt;0,"Kritische Aufgabe offen",IF($P87="Nein","Bestätigung fehlt","OK")))))</f>
        <v/>
      </c>
      <c r="R87" s="36">
        <f>IF($I87="","",IFERROR(ABS($I87),""))</f>
        <v/>
      </c>
    </row>
    <row r="88" ht="34" customHeight="1">
      <c r="A88" s="19" t="n"/>
      <c r="B88" s="34" t="n"/>
      <c r="C88" s="19" t="n"/>
      <c r="D88" s="19" t="n"/>
      <c r="E88" s="19" t="n"/>
      <c r="F88" s="19" t="n"/>
      <c r="G88" s="35" t="n"/>
      <c r="H88" s="35" t="n"/>
      <c r="I88" s="37">
        <f>IF(OR($A88="",$G88="",$H88=""),"",$H88-$G88)</f>
        <v/>
      </c>
      <c r="J88" s="25">
        <f>IF($A88="","",COUNTIFS('Aufgaben'!$B$5:$B$104,$A88,'Aufgaben'!$K$5:$K$104,"&lt;&gt;Erledigt",'Aufgaben'!$K$5:$K$104,"&lt;&gt;"))</f>
        <v/>
      </c>
      <c r="K88" s="25">
        <f>IF($A88="","",COUNTIFS('Aufgaben'!$B$5:$B$104,$A88,'Aufgaben'!$I$5:$I$104,"Kritisch",'Aufgaben'!$K$5:$K$104,"&lt;&gt;Erledigt",'Aufgaben'!$K$5:$K$104,"&lt;&gt;"))</f>
        <v/>
      </c>
      <c r="L88" s="19" t="n"/>
      <c r="M88" s="19" t="n"/>
      <c r="N88" s="19" t="n"/>
      <c r="O88" s="19" t="n"/>
      <c r="P88" s="19" t="n"/>
      <c r="Q88" s="13">
        <f>IF($A88="","",IF(OR($B88="",$C88="",$D88="",$E88="",$F88="",$O88="",$P88=""),"Pflichtangabe fehlt",IF(AND($I88&lt;&gt;"",IFERROR(ABS($I88),0)&gt;'Parameter'!$B$4),"Kasse prüfen",IF($K88&gt;0,"Kritische Aufgabe offen",IF($P88="Nein","Bestätigung fehlt","OK")))))</f>
        <v/>
      </c>
      <c r="R88" s="37">
        <f>IF($I88="","",IFERROR(ABS($I88),""))</f>
        <v/>
      </c>
    </row>
    <row r="89" ht="34" customHeight="1">
      <c r="A89" s="19" t="n"/>
      <c r="B89" s="34" t="n"/>
      <c r="C89" s="19" t="n"/>
      <c r="D89" s="19" t="n"/>
      <c r="E89" s="19" t="n"/>
      <c r="F89" s="19" t="n"/>
      <c r="G89" s="35" t="n"/>
      <c r="H89" s="35" t="n"/>
      <c r="I89" s="36">
        <f>IF(OR($A89="",$G89="",$H89=""),"",$H89-$G89)</f>
        <v/>
      </c>
      <c r="J89" s="23">
        <f>IF($A89="","",COUNTIFS('Aufgaben'!$B$5:$B$104,$A89,'Aufgaben'!$K$5:$K$104,"&lt;&gt;Erledigt",'Aufgaben'!$K$5:$K$104,"&lt;&gt;"))</f>
        <v/>
      </c>
      <c r="K89" s="23">
        <f>IF($A89="","",COUNTIFS('Aufgaben'!$B$5:$B$104,$A89,'Aufgaben'!$I$5:$I$104,"Kritisch",'Aufgaben'!$K$5:$K$104,"&lt;&gt;Erledigt",'Aufgaben'!$K$5:$K$104,"&lt;&gt;"))</f>
        <v/>
      </c>
      <c r="L89" s="19" t="n"/>
      <c r="M89" s="19" t="n"/>
      <c r="N89" s="19" t="n"/>
      <c r="O89" s="19" t="n"/>
      <c r="P89" s="19" t="n"/>
      <c r="Q89" s="10">
        <f>IF($A89="","",IF(OR($B89="",$C89="",$D89="",$E89="",$F89="",$O89="",$P89=""),"Pflichtangabe fehlt",IF(AND($I89&lt;&gt;"",IFERROR(ABS($I89),0)&gt;'Parameter'!$B$4),"Kasse prüfen",IF($K89&gt;0,"Kritische Aufgabe offen",IF($P89="Nein","Bestätigung fehlt","OK")))))</f>
        <v/>
      </c>
      <c r="R89" s="36">
        <f>IF($I89="","",IFERROR(ABS($I89),""))</f>
        <v/>
      </c>
    </row>
    <row r="90" ht="34" customHeight="1">
      <c r="A90" s="19" t="n"/>
      <c r="B90" s="34" t="n"/>
      <c r="C90" s="19" t="n"/>
      <c r="D90" s="19" t="n"/>
      <c r="E90" s="19" t="n"/>
      <c r="F90" s="19" t="n"/>
      <c r="G90" s="35" t="n"/>
      <c r="H90" s="35" t="n"/>
      <c r="I90" s="37">
        <f>IF(OR($A90="",$G90="",$H90=""),"",$H90-$G90)</f>
        <v/>
      </c>
      <c r="J90" s="25">
        <f>IF($A90="","",COUNTIFS('Aufgaben'!$B$5:$B$104,$A90,'Aufgaben'!$K$5:$K$104,"&lt;&gt;Erledigt",'Aufgaben'!$K$5:$K$104,"&lt;&gt;"))</f>
        <v/>
      </c>
      <c r="K90" s="25">
        <f>IF($A90="","",COUNTIFS('Aufgaben'!$B$5:$B$104,$A90,'Aufgaben'!$I$5:$I$104,"Kritisch",'Aufgaben'!$K$5:$K$104,"&lt;&gt;Erledigt",'Aufgaben'!$K$5:$K$104,"&lt;&gt;"))</f>
        <v/>
      </c>
      <c r="L90" s="19" t="n"/>
      <c r="M90" s="19" t="n"/>
      <c r="N90" s="19" t="n"/>
      <c r="O90" s="19" t="n"/>
      <c r="P90" s="19" t="n"/>
      <c r="Q90" s="13">
        <f>IF($A90="","",IF(OR($B90="",$C90="",$D90="",$E90="",$F90="",$O90="",$P90=""),"Pflichtangabe fehlt",IF(AND($I90&lt;&gt;"",IFERROR(ABS($I90),0)&gt;'Parameter'!$B$4),"Kasse prüfen",IF($K90&gt;0,"Kritische Aufgabe offen",IF($P90="Nein","Bestätigung fehlt","OK")))))</f>
        <v/>
      </c>
      <c r="R90" s="37">
        <f>IF($I90="","",IFERROR(ABS($I90),""))</f>
        <v/>
      </c>
    </row>
    <row r="91" ht="34" customHeight="1">
      <c r="A91" s="19" t="n"/>
      <c r="B91" s="34" t="n"/>
      <c r="C91" s="19" t="n"/>
      <c r="D91" s="19" t="n"/>
      <c r="E91" s="19" t="n"/>
      <c r="F91" s="19" t="n"/>
      <c r="G91" s="35" t="n"/>
      <c r="H91" s="35" t="n"/>
      <c r="I91" s="36">
        <f>IF(OR($A91="",$G91="",$H91=""),"",$H91-$G91)</f>
        <v/>
      </c>
      <c r="J91" s="23">
        <f>IF($A91="","",COUNTIFS('Aufgaben'!$B$5:$B$104,$A91,'Aufgaben'!$K$5:$K$104,"&lt;&gt;Erledigt",'Aufgaben'!$K$5:$K$104,"&lt;&gt;"))</f>
        <v/>
      </c>
      <c r="K91" s="23">
        <f>IF($A91="","",COUNTIFS('Aufgaben'!$B$5:$B$104,$A91,'Aufgaben'!$I$5:$I$104,"Kritisch",'Aufgaben'!$K$5:$K$104,"&lt;&gt;Erledigt",'Aufgaben'!$K$5:$K$104,"&lt;&gt;"))</f>
        <v/>
      </c>
      <c r="L91" s="19" t="n"/>
      <c r="M91" s="19" t="n"/>
      <c r="N91" s="19" t="n"/>
      <c r="O91" s="19" t="n"/>
      <c r="P91" s="19" t="n"/>
      <c r="Q91" s="10">
        <f>IF($A91="","",IF(OR($B91="",$C91="",$D91="",$E91="",$F91="",$O91="",$P91=""),"Pflichtangabe fehlt",IF(AND($I91&lt;&gt;"",IFERROR(ABS($I91),0)&gt;'Parameter'!$B$4),"Kasse prüfen",IF($K91&gt;0,"Kritische Aufgabe offen",IF($P91="Nein","Bestätigung fehlt","OK")))))</f>
        <v/>
      </c>
      <c r="R91" s="36">
        <f>IF($I91="","",IFERROR(ABS($I91),""))</f>
        <v/>
      </c>
    </row>
    <row r="92" ht="34" customHeight="1">
      <c r="A92" s="19" t="n"/>
      <c r="B92" s="34" t="n"/>
      <c r="C92" s="19" t="n"/>
      <c r="D92" s="19" t="n"/>
      <c r="E92" s="19" t="n"/>
      <c r="F92" s="19" t="n"/>
      <c r="G92" s="35" t="n"/>
      <c r="H92" s="35" t="n"/>
      <c r="I92" s="37">
        <f>IF(OR($A92="",$G92="",$H92=""),"",$H92-$G92)</f>
        <v/>
      </c>
      <c r="J92" s="25">
        <f>IF($A92="","",COUNTIFS('Aufgaben'!$B$5:$B$104,$A92,'Aufgaben'!$K$5:$K$104,"&lt;&gt;Erledigt",'Aufgaben'!$K$5:$K$104,"&lt;&gt;"))</f>
        <v/>
      </c>
      <c r="K92" s="25">
        <f>IF($A92="","",COUNTIFS('Aufgaben'!$B$5:$B$104,$A92,'Aufgaben'!$I$5:$I$104,"Kritisch",'Aufgaben'!$K$5:$K$104,"&lt;&gt;Erledigt",'Aufgaben'!$K$5:$K$104,"&lt;&gt;"))</f>
        <v/>
      </c>
      <c r="L92" s="19" t="n"/>
      <c r="M92" s="19" t="n"/>
      <c r="N92" s="19" t="n"/>
      <c r="O92" s="19" t="n"/>
      <c r="P92" s="19" t="n"/>
      <c r="Q92" s="13">
        <f>IF($A92="","",IF(OR($B92="",$C92="",$D92="",$E92="",$F92="",$O92="",$P92=""),"Pflichtangabe fehlt",IF(AND($I92&lt;&gt;"",IFERROR(ABS($I92),0)&gt;'Parameter'!$B$4),"Kasse prüfen",IF($K92&gt;0,"Kritische Aufgabe offen",IF($P92="Nein","Bestätigung fehlt","OK")))))</f>
        <v/>
      </c>
      <c r="R92" s="37">
        <f>IF($I92="","",IFERROR(ABS($I92),""))</f>
        <v/>
      </c>
    </row>
    <row r="93" ht="34" customHeight="1">
      <c r="A93" s="19" t="n"/>
      <c r="B93" s="34" t="n"/>
      <c r="C93" s="19" t="n"/>
      <c r="D93" s="19" t="n"/>
      <c r="E93" s="19" t="n"/>
      <c r="F93" s="19" t="n"/>
      <c r="G93" s="35" t="n"/>
      <c r="H93" s="35" t="n"/>
      <c r="I93" s="36">
        <f>IF(OR($A93="",$G93="",$H93=""),"",$H93-$G93)</f>
        <v/>
      </c>
      <c r="J93" s="23">
        <f>IF($A93="","",COUNTIFS('Aufgaben'!$B$5:$B$104,$A93,'Aufgaben'!$K$5:$K$104,"&lt;&gt;Erledigt",'Aufgaben'!$K$5:$K$104,"&lt;&gt;"))</f>
        <v/>
      </c>
      <c r="K93" s="23">
        <f>IF($A93="","",COUNTIFS('Aufgaben'!$B$5:$B$104,$A93,'Aufgaben'!$I$5:$I$104,"Kritisch",'Aufgaben'!$K$5:$K$104,"&lt;&gt;Erledigt",'Aufgaben'!$K$5:$K$104,"&lt;&gt;"))</f>
        <v/>
      </c>
      <c r="L93" s="19" t="n"/>
      <c r="M93" s="19" t="n"/>
      <c r="N93" s="19" t="n"/>
      <c r="O93" s="19" t="n"/>
      <c r="P93" s="19" t="n"/>
      <c r="Q93" s="10">
        <f>IF($A93="","",IF(OR($B93="",$C93="",$D93="",$E93="",$F93="",$O93="",$P93=""),"Pflichtangabe fehlt",IF(AND($I93&lt;&gt;"",IFERROR(ABS($I93),0)&gt;'Parameter'!$B$4),"Kasse prüfen",IF($K93&gt;0,"Kritische Aufgabe offen",IF($P93="Nein","Bestätigung fehlt","OK")))))</f>
        <v/>
      </c>
      <c r="R93" s="36">
        <f>IF($I93="","",IFERROR(ABS($I93),""))</f>
        <v/>
      </c>
    </row>
    <row r="94" ht="34" customHeight="1">
      <c r="A94" s="19" t="n"/>
      <c r="B94" s="34" t="n"/>
      <c r="C94" s="19" t="n"/>
      <c r="D94" s="19" t="n"/>
      <c r="E94" s="19" t="n"/>
      <c r="F94" s="19" t="n"/>
      <c r="G94" s="35" t="n"/>
      <c r="H94" s="35" t="n"/>
      <c r="I94" s="37">
        <f>IF(OR($A94="",$G94="",$H94=""),"",$H94-$G94)</f>
        <v/>
      </c>
      <c r="J94" s="25">
        <f>IF($A94="","",COUNTIFS('Aufgaben'!$B$5:$B$104,$A94,'Aufgaben'!$K$5:$K$104,"&lt;&gt;Erledigt",'Aufgaben'!$K$5:$K$104,"&lt;&gt;"))</f>
        <v/>
      </c>
      <c r="K94" s="25">
        <f>IF($A94="","",COUNTIFS('Aufgaben'!$B$5:$B$104,$A94,'Aufgaben'!$I$5:$I$104,"Kritisch",'Aufgaben'!$K$5:$K$104,"&lt;&gt;Erledigt",'Aufgaben'!$K$5:$K$104,"&lt;&gt;"))</f>
        <v/>
      </c>
      <c r="L94" s="19" t="n"/>
      <c r="M94" s="19" t="n"/>
      <c r="N94" s="19" t="n"/>
      <c r="O94" s="19" t="n"/>
      <c r="P94" s="19" t="n"/>
      <c r="Q94" s="13">
        <f>IF($A94="","",IF(OR($B94="",$C94="",$D94="",$E94="",$F94="",$O94="",$P94=""),"Pflichtangabe fehlt",IF(AND($I94&lt;&gt;"",IFERROR(ABS($I94),0)&gt;'Parameter'!$B$4),"Kasse prüfen",IF($K94&gt;0,"Kritische Aufgabe offen",IF($P94="Nein","Bestätigung fehlt","OK")))))</f>
        <v/>
      </c>
      <c r="R94" s="37">
        <f>IF($I94="","",IFERROR(ABS($I94),""))</f>
        <v/>
      </c>
    </row>
    <row r="95" ht="34" customHeight="1">
      <c r="A95" s="19" t="n"/>
      <c r="B95" s="34" t="n"/>
      <c r="C95" s="19" t="n"/>
      <c r="D95" s="19" t="n"/>
      <c r="E95" s="19" t="n"/>
      <c r="F95" s="19" t="n"/>
      <c r="G95" s="35" t="n"/>
      <c r="H95" s="35" t="n"/>
      <c r="I95" s="36">
        <f>IF(OR($A95="",$G95="",$H95=""),"",$H95-$G95)</f>
        <v/>
      </c>
      <c r="J95" s="23">
        <f>IF($A95="","",COUNTIFS('Aufgaben'!$B$5:$B$104,$A95,'Aufgaben'!$K$5:$K$104,"&lt;&gt;Erledigt",'Aufgaben'!$K$5:$K$104,"&lt;&gt;"))</f>
        <v/>
      </c>
      <c r="K95" s="23">
        <f>IF($A95="","",COUNTIFS('Aufgaben'!$B$5:$B$104,$A95,'Aufgaben'!$I$5:$I$104,"Kritisch",'Aufgaben'!$K$5:$K$104,"&lt;&gt;Erledigt",'Aufgaben'!$K$5:$K$104,"&lt;&gt;"))</f>
        <v/>
      </c>
      <c r="L95" s="19" t="n"/>
      <c r="M95" s="19" t="n"/>
      <c r="N95" s="19" t="n"/>
      <c r="O95" s="19" t="n"/>
      <c r="P95" s="19" t="n"/>
      <c r="Q95" s="10">
        <f>IF($A95="","",IF(OR($B95="",$C95="",$D95="",$E95="",$F95="",$O95="",$P95=""),"Pflichtangabe fehlt",IF(AND($I95&lt;&gt;"",IFERROR(ABS($I95),0)&gt;'Parameter'!$B$4),"Kasse prüfen",IF($K95&gt;0,"Kritische Aufgabe offen",IF($P95="Nein","Bestätigung fehlt","OK")))))</f>
        <v/>
      </c>
      <c r="R95" s="36">
        <f>IF($I95="","",IFERROR(ABS($I95),""))</f>
        <v/>
      </c>
    </row>
    <row r="96" ht="34" customHeight="1">
      <c r="A96" s="19" t="n"/>
      <c r="B96" s="34" t="n"/>
      <c r="C96" s="19" t="n"/>
      <c r="D96" s="19" t="n"/>
      <c r="E96" s="19" t="n"/>
      <c r="F96" s="19" t="n"/>
      <c r="G96" s="35" t="n"/>
      <c r="H96" s="35" t="n"/>
      <c r="I96" s="37">
        <f>IF(OR($A96="",$G96="",$H96=""),"",$H96-$G96)</f>
        <v/>
      </c>
      <c r="J96" s="25">
        <f>IF($A96="","",COUNTIFS('Aufgaben'!$B$5:$B$104,$A96,'Aufgaben'!$K$5:$K$104,"&lt;&gt;Erledigt",'Aufgaben'!$K$5:$K$104,"&lt;&gt;"))</f>
        <v/>
      </c>
      <c r="K96" s="25">
        <f>IF($A96="","",COUNTIFS('Aufgaben'!$B$5:$B$104,$A96,'Aufgaben'!$I$5:$I$104,"Kritisch",'Aufgaben'!$K$5:$K$104,"&lt;&gt;Erledigt",'Aufgaben'!$K$5:$K$104,"&lt;&gt;"))</f>
        <v/>
      </c>
      <c r="L96" s="19" t="n"/>
      <c r="M96" s="19" t="n"/>
      <c r="N96" s="19" t="n"/>
      <c r="O96" s="19" t="n"/>
      <c r="P96" s="19" t="n"/>
      <c r="Q96" s="13">
        <f>IF($A96="","",IF(OR($B96="",$C96="",$D96="",$E96="",$F96="",$O96="",$P96=""),"Pflichtangabe fehlt",IF(AND($I96&lt;&gt;"",IFERROR(ABS($I96),0)&gt;'Parameter'!$B$4),"Kasse prüfen",IF($K96&gt;0,"Kritische Aufgabe offen",IF($P96="Nein","Bestätigung fehlt","OK")))))</f>
        <v/>
      </c>
      <c r="R96" s="37">
        <f>IF($I96="","",IFERROR(ABS($I96),""))</f>
        <v/>
      </c>
    </row>
    <row r="97" ht="34" customHeight="1">
      <c r="A97" s="19" t="n"/>
      <c r="B97" s="34" t="n"/>
      <c r="C97" s="19" t="n"/>
      <c r="D97" s="19" t="n"/>
      <c r="E97" s="19" t="n"/>
      <c r="F97" s="19" t="n"/>
      <c r="G97" s="35" t="n"/>
      <c r="H97" s="35" t="n"/>
      <c r="I97" s="36">
        <f>IF(OR($A97="",$G97="",$H97=""),"",$H97-$G97)</f>
        <v/>
      </c>
      <c r="J97" s="23">
        <f>IF($A97="","",COUNTIFS('Aufgaben'!$B$5:$B$104,$A97,'Aufgaben'!$K$5:$K$104,"&lt;&gt;Erledigt",'Aufgaben'!$K$5:$K$104,"&lt;&gt;"))</f>
        <v/>
      </c>
      <c r="K97" s="23">
        <f>IF($A97="","",COUNTIFS('Aufgaben'!$B$5:$B$104,$A97,'Aufgaben'!$I$5:$I$104,"Kritisch",'Aufgaben'!$K$5:$K$104,"&lt;&gt;Erledigt",'Aufgaben'!$K$5:$K$104,"&lt;&gt;"))</f>
        <v/>
      </c>
      <c r="L97" s="19" t="n"/>
      <c r="M97" s="19" t="n"/>
      <c r="N97" s="19" t="n"/>
      <c r="O97" s="19" t="n"/>
      <c r="P97" s="19" t="n"/>
      <c r="Q97" s="10">
        <f>IF($A97="","",IF(OR($B97="",$C97="",$D97="",$E97="",$F97="",$O97="",$P97=""),"Pflichtangabe fehlt",IF(AND($I97&lt;&gt;"",IFERROR(ABS($I97),0)&gt;'Parameter'!$B$4),"Kasse prüfen",IF($K97&gt;0,"Kritische Aufgabe offen",IF($P97="Nein","Bestätigung fehlt","OK")))))</f>
        <v/>
      </c>
      <c r="R97" s="36">
        <f>IF($I97="","",IFERROR(ABS($I97),""))</f>
        <v/>
      </c>
    </row>
    <row r="98" ht="34" customHeight="1">
      <c r="A98" s="19" t="n"/>
      <c r="B98" s="34" t="n"/>
      <c r="C98" s="19" t="n"/>
      <c r="D98" s="19" t="n"/>
      <c r="E98" s="19" t="n"/>
      <c r="F98" s="19" t="n"/>
      <c r="G98" s="35" t="n"/>
      <c r="H98" s="35" t="n"/>
      <c r="I98" s="37">
        <f>IF(OR($A98="",$G98="",$H98=""),"",$H98-$G98)</f>
        <v/>
      </c>
      <c r="J98" s="25">
        <f>IF($A98="","",COUNTIFS('Aufgaben'!$B$5:$B$104,$A98,'Aufgaben'!$K$5:$K$104,"&lt;&gt;Erledigt",'Aufgaben'!$K$5:$K$104,"&lt;&gt;"))</f>
        <v/>
      </c>
      <c r="K98" s="25">
        <f>IF($A98="","",COUNTIFS('Aufgaben'!$B$5:$B$104,$A98,'Aufgaben'!$I$5:$I$104,"Kritisch",'Aufgaben'!$K$5:$K$104,"&lt;&gt;Erledigt",'Aufgaben'!$K$5:$K$104,"&lt;&gt;"))</f>
        <v/>
      </c>
      <c r="L98" s="19" t="n"/>
      <c r="M98" s="19" t="n"/>
      <c r="N98" s="19" t="n"/>
      <c r="O98" s="19" t="n"/>
      <c r="P98" s="19" t="n"/>
      <c r="Q98" s="13">
        <f>IF($A98="","",IF(OR($B98="",$C98="",$D98="",$E98="",$F98="",$O98="",$P98=""),"Pflichtangabe fehlt",IF(AND($I98&lt;&gt;"",IFERROR(ABS($I98),0)&gt;'Parameter'!$B$4),"Kasse prüfen",IF($K98&gt;0,"Kritische Aufgabe offen",IF($P98="Nein","Bestätigung fehlt","OK")))))</f>
        <v/>
      </c>
      <c r="R98" s="37">
        <f>IF($I98="","",IFERROR(ABS($I98),""))</f>
        <v/>
      </c>
    </row>
    <row r="99" ht="34" customHeight="1">
      <c r="A99" s="19" t="n"/>
      <c r="B99" s="34" t="n"/>
      <c r="C99" s="19" t="n"/>
      <c r="D99" s="19" t="n"/>
      <c r="E99" s="19" t="n"/>
      <c r="F99" s="19" t="n"/>
      <c r="G99" s="35" t="n"/>
      <c r="H99" s="35" t="n"/>
      <c r="I99" s="36">
        <f>IF(OR($A99="",$G99="",$H99=""),"",$H99-$G99)</f>
        <v/>
      </c>
      <c r="J99" s="23">
        <f>IF($A99="","",COUNTIFS('Aufgaben'!$B$5:$B$104,$A99,'Aufgaben'!$K$5:$K$104,"&lt;&gt;Erledigt",'Aufgaben'!$K$5:$K$104,"&lt;&gt;"))</f>
        <v/>
      </c>
      <c r="K99" s="23">
        <f>IF($A99="","",COUNTIFS('Aufgaben'!$B$5:$B$104,$A99,'Aufgaben'!$I$5:$I$104,"Kritisch",'Aufgaben'!$K$5:$K$104,"&lt;&gt;Erledigt",'Aufgaben'!$K$5:$K$104,"&lt;&gt;"))</f>
        <v/>
      </c>
      <c r="L99" s="19" t="n"/>
      <c r="M99" s="19" t="n"/>
      <c r="N99" s="19" t="n"/>
      <c r="O99" s="19" t="n"/>
      <c r="P99" s="19" t="n"/>
      <c r="Q99" s="10">
        <f>IF($A99="","",IF(OR($B99="",$C99="",$D99="",$E99="",$F99="",$O99="",$P99=""),"Pflichtangabe fehlt",IF(AND($I99&lt;&gt;"",IFERROR(ABS($I99),0)&gt;'Parameter'!$B$4),"Kasse prüfen",IF($K99&gt;0,"Kritische Aufgabe offen",IF($P99="Nein","Bestätigung fehlt","OK")))))</f>
        <v/>
      </c>
      <c r="R99" s="36">
        <f>IF($I99="","",IFERROR(ABS($I99),""))</f>
        <v/>
      </c>
    </row>
    <row r="100" ht="34" customHeight="1">
      <c r="A100" s="19" t="n"/>
      <c r="B100" s="34" t="n"/>
      <c r="C100" s="19" t="n"/>
      <c r="D100" s="19" t="n"/>
      <c r="E100" s="19" t="n"/>
      <c r="F100" s="19" t="n"/>
      <c r="G100" s="35" t="n"/>
      <c r="H100" s="35" t="n"/>
      <c r="I100" s="37">
        <f>IF(OR($A100="",$G100="",$H100=""),"",$H100-$G100)</f>
        <v/>
      </c>
      <c r="J100" s="25">
        <f>IF($A100="","",COUNTIFS('Aufgaben'!$B$5:$B$104,$A100,'Aufgaben'!$K$5:$K$104,"&lt;&gt;Erledigt",'Aufgaben'!$K$5:$K$104,"&lt;&gt;"))</f>
        <v/>
      </c>
      <c r="K100" s="25">
        <f>IF($A100="","",COUNTIFS('Aufgaben'!$B$5:$B$104,$A100,'Aufgaben'!$I$5:$I$104,"Kritisch",'Aufgaben'!$K$5:$K$104,"&lt;&gt;Erledigt",'Aufgaben'!$K$5:$K$104,"&lt;&gt;"))</f>
        <v/>
      </c>
      <c r="L100" s="19" t="n"/>
      <c r="M100" s="19" t="n"/>
      <c r="N100" s="19" t="n"/>
      <c r="O100" s="19" t="n"/>
      <c r="P100" s="19" t="n"/>
      <c r="Q100" s="13">
        <f>IF($A100="","",IF(OR($B100="",$C100="",$D100="",$E100="",$F100="",$O100="",$P100=""),"Pflichtangabe fehlt",IF(AND($I100&lt;&gt;"",IFERROR(ABS($I100),0)&gt;'Parameter'!$B$4),"Kasse prüfen",IF($K100&gt;0,"Kritische Aufgabe offen",IF($P100="Nein","Bestätigung fehlt","OK")))))</f>
        <v/>
      </c>
      <c r="R100" s="37">
        <f>IF($I100="","",IFERROR(ABS($I100),""))</f>
        <v/>
      </c>
    </row>
    <row r="101" ht="34" customHeight="1">
      <c r="A101" s="19" t="n"/>
      <c r="B101" s="34" t="n"/>
      <c r="C101" s="19" t="n"/>
      <c r="D101" s="19" t="n"/>
      <c r="E101" s="19" t="n"/>
      <c r="F101" s="19" t="n"/>
      <c r="G101" s="35" t="n"/>
      <c r="H101" s="35" t="n"/>
      <c r="I101" s="36">
        <f>IF(OR($A101="",$G101="",$H101=""),"",$H101-$G101)</f>
        <v/>
      </c>
      <c r="J101" s="23">
        <f>IF($A101="","",COUNTIFS('Aufgaben'!$B$5:$B$104,$A101,'Aufgaben'!$K$5:$K$104,"&lt;&gt;Erledigt",'Aufgaben'!$K$5:$K$104,"&lt;&gt;"))</f>
        <v/>
      </c>
      <c r="K101" s="23">
        <f>IF($A101="","",COUNTIFS('Aufgaben'!$B$5:$B$104,$A101,'Aufgaben'!$I$5:$I$104,"Kritisch",'Aufgaben'!$K$5:$K$104,"&lt;&gt;Erledigt",'Aufgaben'!$K$5:$K$104,"&lt;&gt;"))</f>
        <v/>
      </c>
      <c r="L101" s="19" t="n"/>
      <c r="M101" s="19" t="n"/>
      <c r="N101" s="19" t="n"/>
      <c r="O101" s="19" t="n"/>
      <c r="P101" s="19" t="n"/>
      <c r="Q101" s="10">
        <f>IF($A101="","",IF(OR($B101="",$C101="",$D101="",$E101="",$F101="",$O101="",$P101=""),"Pflichtangabe fehlt",IF(AND($I101&lt;&gt;"",IFERROR(ABS($I101),0)&gt;'Parameter'!$B$4),"Kasse prüfen",IF($K101&gt;0,"Kritische Aufgabe offen",IF($P101="Nein","Bestätigung fehlt","OK")))))</f>
        <v/>
      </c>
      <c r="R101" s="36">
        <f>IF($I101="","",IFERROR(ABS($I101),""))</f>
        <v/>
      </c>
    </row>
    <row r="102" ht="34" customHeight="1">
      <c r="A102" s="19" t="n"/>
      <c r="B102" s="34" t="n"/>
      <c r="C102" s="19" t="n"/>
      <c r="D102" s="19" t="n"/>
      <c r="E102" s="19" t="n"/>
      <c r="F102" s="19" t="n"/>
      <c r="G102" s="35" t="n"/>
      <c r="H102" s="35" t="n"/>
      <c r="I102" s="37">
        <f>IF(OR($A102="",$G102="",$H102=""),"",$H102-$G102)</f>
        <v/>
      </c>
      <c r="J102" s="25">
        <f>IF($A102="","",COUNTIFS('Aufgaben'!$B$5:$B$104,$A102,'Aufgaben'!$K$5:$K$104,"&lt;&gt;Erledigt",'Aufgaben'!$K$5:$K$104,"&lt;&gt;"))</f>
        <v/>
      </c>
      <c r="K102" s="25">
        <f>IF($A102="","",COUNTIFS('Aufgaben'!$B$5:$B$104,$A102,'Aufgaben'!$I$5:$I$104,"Kritisch",'Aufgaben'!$K$5:$K$104,"&lt;&gt;Erledigt",'Aufgaben'!$K$5:$K$104,"&lt;&gt;"))</f>
        <v/>
      </c>
      <c r="L102" s="19" t="n"/>
      <c r="M102" s="19" t="n"/>
      <c r="N102" s="19" t="n"/>
      <c r="O102" s="19" t="n"/>
      <c r="P102" s="19" t="n"/>
      <c r="Q102" s="13">
        <f>IF($A102="","",IF(OR($B102="",$C102="",$D102="",$E102="",$F102="",$O102="",$P102=""),"Pflichtangabe fehlt",IF(AND($I102&lt;&gt;"",IFERROR(ABS($I102),0)&gt;'Parameter'!$B$4),"Kasse prüfen",IF($K102&gt;0,"Kritische Aufgabe offen",IF($P102="Nein","Bestätigung fehlt","OK")))))</f>
        <v/>
      </c>
      <c r="R102" s="37">
        <f>IF($I102="","",IFERROR(ABS($I102),""))</f>
        <v/>
      </c>
    </row>
    <row r="103" ht="34" customHeight="1">
      <c r="A103" s="19" t="n"/>
      <c r="B103" s="34" t="n"/>
      <c r="C103" s="19" t="n"/>
      <c r="D103" s="19" t="n"/>
      <c r="E103" s="19" t="n"/>
      <c r="F103" s="19" t="n"/>
      <c r="G103" s="35" t="n"/>
      <c r="H103" s="35" t="n"/>
      <c r="I103" s="36">
        <f>IF(OR($A103="",$G103="",$H103=""),"",$H103-$G103)</f>
        <v/>
      </c>
      <c r="J103" s="23">
        <f>IF($A103="","",COUNTIFS('Aufgaben'!$B$5:$B$104,$A103,'Aufgaben'!$K$5:$K$104,"&lt;&gt;Erledigt",'Aufgaben'!$K$5:$K$104,"&lt;&gt;"))</f>
        <v/>
      </c>
      <c r="K103" s="23">
        <f>IF($A103="","",COUNTIFS('Aufgaben'!$B$5:$B$104,$A103,'Aufgaben'!$I$5:$I$104,"Kritisch",'Aufgaben'!$K$5:$K$104,"&lt;&gt;Erledigt",'Aufgaben'!$K$5:$K$104,"&lt;&gt;"))</f>
        <v/>
      </c>
      <c r="L103" s="19" t="n"/>
      <c r="M103" s="19" t="n"/>
      <c r="N103" s="19" t="n"/>
      <c r="O103" s="19" t="n"/>
      <c r="P103" s="19" t="n"/>
      <c r="Q103" s="10">
        <f>IF($A103="","",IF(OR($B103="",$C103="",$D103="",$E103="",$F103="",$O103="",$P103=""),"Pflichtangabe fehlt",IF(AND($I103&lt;&gt;"",IFERROR(ABS($I103),0)&gt;'Parameter'!$B$4),"Kasse prüfen",IF($K103&gt;0,"Kritische Aufgabe offen",IF($P103="Nein","Bestätigung fehlt","OK")))))</f>
        <v/>
      </c>
      <c r="R103" s="36">
        <f>IF($I103="","",IFERROR(ABS($I103),""))</f>
        <v/>
      </c>
    </row>
    <row r="104" ht="34" customHeight="1">
      <c r="A104" s="19" t="n"/>
      <c r="B104" s="34" t="n"/>
      <c r="C104" s="19" t="n"/>
      <c r="D104" s="19" t="n"/>
      <c r="E104" s="19" t="n"/>
      <c r="F104" s="19" t="n"/>
      <c r="G104" s="35" t="n"/>
      <c r="H104" s="35" t="n"/>
      <c r="I104" s="37">
        <f>IF(OR($A104="",$G104="",$H104=""),"",$H104-$G104)</f>
        <v/>
      </c>
      <c r="J104" s="25">
        <f>IF($A104="","",COUNTIFS('Aufgaben'!$B$5:$B$104,$A104,'Aufgaben'!$K$5:$K$104,"&lt;&gt;Erledigt",'Aufgaben'!$K$5:$K$104,"&lt;&gt;"))</f>
        <v/>
      </c>
      <c r="K104" s="25">
        <f>IF($A104="","",COUNTIFS('Aufgaben'!$B$5:$B$104,$A104,'Aufgaben'!$I$5:$I$104,"Kritisch",'Aufgaben'!$K$5:$K$104,"&lt;&gt;Erledigt",'Aufgaben'!$K$5:$K$104,"&lt;&gt;"))</f>
        <v/>
      </c>
      <c r="L104" s="19" t="n"/>
      <c r="M104" s="19" t="n"/>
      <c r="N104" s="19" t="n"/>
      <c r="O104" s="19" t="n"/>
      <c r="P104" s="19" t="n"/>
      <c r="Q104" s="13">
        <f>IF($A104="","",IF(OR($B104="",$C104="",$D104="",$E104="",$F104="",$O104="",$P104=""),"Pflichtangabe fehlt",IF(AND($I104&lt;&gt;"",IFERROR(ABS($I104),0)&gt;'Parameter'!$B$4),"Kasse prüfen",IF($K104&gt;0,"Kritische Aufgabe offen",IF($P104="Nein","Bestätigung fehlt","OK")))))</f>
        <v/>
      </c>
      <c r="R104" s="37">
        <f>IF($I104="","",IFERROR(ABS($I104),""))</f>
        <v/>
      </c>
    </row>
  </sheetData>
  <autoFilter ref="A4:R104"/>
  <mergeCells count="1">
    <mergeCell ref="A1:R1"/>
  </mergeCells>
  <conditionalFormatting sqref="A5:A104">
    <cfRule type="expression" priority="1" dxfId="0">
      <formula>AND(A5&lt;&gt;"",COUNTIF($A$5:$A$104,A5)&gt;1)</formula>
    </cfRule>
  </conditionalFormatting>
  <conditionalFormatting sqref="I5:I104">
    <cfRule type="expression" priority="2" dxfId="0">
      <formula>AND($A5&lt;&gt;"",$I5&lt;&gt;"",IFERROR(ABS($I5),0)&gt;'Parameter'!$B$4)</formula>
    </cfRule>
  </conditionalFormatting>
  <conditionalFormatting sqref="Q5:Q104">
    <cfRule type="expression" priority="3" dxfId="0">
      <formula>AND($A5&lt;&gt;"",$Q5&lt;&gt;"OK")</formula>
    </cfRule>
    <cfRule type="expression" priority="4" dxfId="1">
      <formula>$Q5="OK"</formula>
    </cfRule>
  </conditionalFormatting>
  <dataValidations count="8">
    <dataValidation sqref="A5:A104" showErrorMessage="1" showInputMessage="1" allowBlank="1" errorTitle="Ungültige Übergabe-ID" error="Die ID darf höchstens 30 Zeichen haben und muss eindeutig sein." type="custom">
      <formula1>OR(A5="",AND(LEN(A5)&lt;=30,COUNTIF($A$5:$A$104,A5)=1))</formula1>
    </dataValidation>
    <dataValidation sqref="B5:B104" showErrorMessage="1" showInputMessage="1" allowBlank="1" errorTitle="Datum außerhalb des Bereichs" error="Bitte ein Datum innerhalb des in Parameter festgelegten Eingabebereichs verwenden." type="date" operator="between">
      <formula1>'Parameter'!$B$8</formula1>
      <formula2>'Parameter'!$B$9</formula2>
    </dataValidation>
    <dataValidation sqref="C5:C104" showErrorMessage="1" showInputMessage="1" allowBlank="1" errorTitle="Ungültige Schicht" error="Bitte eine Schicht aus der Parameterliste auswählen." type="list">
      <formula1>INDIRECT("'Parameter'!$A$14:$A$17")</formula1>
    </dataValidation>
    <dataValidation sqref="D5:D104" showErrorMessage="1" showInputMessage="1" allowBlank="1" errorTitle="Ungültiger Bereich" error="Bitte einen Bereich aus der Parameterliste auswählen." type="list">
      <formula1>INDIRECT("'Parameter'!$C$14:$C$19")</formula1>
    </dataValidation>
    <dataValidation sqref="E5:F104" showErrorMessage="1" showInputMessage="1" allowBlank="1" errorTitle="Ungültiges Team" error="Bitte ein fiktives Team aus der Parameterliste auswählen." type="list">
      <formula1>INDIRECT("'Parameter'!$E$14:$E$18")</formula1>
    </dataValidation>
    <dataValidation sqref="G5:H104" showErrorMessage="1" showInputMessage="1" allowBlank="1" errorTitle="Ungültiger Kassenbetrag" error="Bitte einen Betrag zwischen 0 und dem festgelegten Höchstbetrag eingeben." type="decimal" operator="between">
      <formula1>0</formula1>
      <formula2>'Parameter'!$B$11</formula2>
    </dataValidation>
    <dataValidation sqref="O5:O104" showErrorMessage="1" showInputMessage="1" allowBlank="1" errorTitle="Ungültiger Übergabestatus" error="Bitte einen Status aus der Parameterliste auswählen." type="list">
      <formula1>INDIRECT("'Parameter'!$G$14:$G$16")</formula1>
    </dataValidation>
    <dataValidation sqref="P5:P104" showErrorMessage="1" showInputMessage="1" allowBlank="1" errorTitle="Ungültige Bestätigung" error="Bitte Ja oder Nein auswählen." type="list">
      <formula1>INDIRECT("'Parameter'!$I$14:$I$15")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3" customWidth="1" min="3" max="3"/>
    <col width="13" customWidth="1" min="4" max="4"/>
    <col width="15" customWidth="1" min="5" max="5"/>
    <col width="18" customWidth="1" min="6" max="6"/>
    <col width="42" customWidth="1" min="7" max="7"/>
    <col width="25" customWidth="1" min="8" max="8"/>
    <col width="14" customWidth="1" min="9" max="9"/>
    <col width="16" customWidth="1" min="10" max="10"/>
    <col width="16" customWidth="1" min="11" max="11"/>
    <col width="14" customWidth="1" min="12" max="12"/>
    <col width="16" customWidth="1" min="13" max="13"/>
    <col width="18" customWidth="1" min="14" max="14"/>
    <col width="34" customWidth="1" min="15" max="15"/>
    <col width="20" customWidth="1" min="16" max="16"/>
    <col width="25" customWidth="1" min="17" max="17"/>
  </cols>
  <sheetData>
    <row r="1" ht="26" customHeight="1">
      <c r="A1" s="1" t="inlineStr">
        <is>
          <t>Offene Aufgaben – fiktiver Gastronomiebetrieb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9" t="n"/>
    </row>
    <row r="2" ht="30" customHeight="1">
      <c r="A2" s="3" t="inlineStr">
        <is>
          <t>Aufgaben werden über die Übergabe-ID verknüpft. Gelb markierte Zellen sind bis Zeile 104 bearbeitbar.</t>
        </is>
      </c>
    </row>
    <row r="3"/>
    <row r="4" ht="30" customHeight="1">
      <c r="A4" s="7" t="inlineStr">
        <is>
          <t>Aufgaben-ID</t>
        </is>
      </c>
      <c r="B4" s="7" t="inlineStr">
        <is>
          <t>Übergabe-ID</t>
        </is>
      </c>
      <c r="C4" s="7" t="inlineStr">
        <is>
          <t>Erfasst am</t>
        </is>
      </c>
      <c r="D4" s="7" t="inlineStr">
        <is>
          <t>Fällig am</t>
        </is>
      </c>
      <c r="E4" s="7" t="inlineStr">
        <is>
          <t>Bereich</t>
        </is>
      </c>
      <c r="F4" s="7" t="inlineStr">
        <is>
          <t>Kategorie</t>
        </is>
      </c>
      <c r="G4" s="7" t="inlineStr">
        <is>
          <t>Aufgabe</t>
        </is>
      </c>
      <c r="H4" s="7" t="inlineStr">
        <is>
          <t>Zuständiges Team</t>
        </is>
      </c>
      <c r="I4" s="7" t="inlineStr">
        <is>
          <t>Priorität</t>
        </is>
      </c>
      <c r="J4" s="7" t="inlineStr">
        <is>
          <t>Aufwand (Min.)</t>
        </is>
      </c>
      <c r="K4" s="7" t="inlineStr">
        <is>
          <t>Status</t>
        </is>
      </c>
      <c r="L4" s="7" t="inlineStr">
        <is>
          <t>Erledigt am</t>
        </is>
      </c>
      <c r="M4" s="7" t="inlineStr">
        <is>
          <t>Tage bis fällig</t>
        </is>
      </c>
      <c r="N4" s="7" t="inlineStr">
        <is>
          <t>Friststatus</t>
        </is>
      </c>
      <c r="O4" s="7" t="inlineStr">
        <is>
          <t>Notiz</t>
        </is>
      </c>
      <c r="P4" s="7" t="inlineStr">
        <is>
          <t>Bezug</t>
        </is>
      </c>
      <c r="Q4" s="7" t="inlineStr">
        <is>
          <t>Warnung</t>
        </is>
      </c>
    </row>
    <row r="5" ht="38" customHeight="1">
      <c r="A5" s="19" t="inlineStr">
        <is>
          <t>A-2026-001</t>
        </is>
      </c>
      <c r="B5" s="19" t="inlineStr">
        <is>
          <t>U-2026-001</t>
        </is>
      </c>
      <c r="C5" s="34" t="n">
        <v>46265</v>
      </c>
      <c r="D5" s="34" t="n">
        <v>46272</v>
      </c>
      <c r="E5" s="19" t="inlineStr">
        <is>
          <t>Gastraum</t>
        </is>
      </c>
      <c r="F5" s="19" t="inlineStr">
        <is>
          <t>Organisation</t>
        </is>
      </c>
      <c r="G5" s="19" t="inlineStr">
        <is>
          <t>Terrassenbestuhlung abschließend prüfen.</t>
        </is>
      </c>
      <c r="H5" s="19" t="inlineStr">
        <is>
          <t>Fiktiv-Team Nordlicht</t>
        </is>
      </c>
      <c r="I5" s="19" t="inlineStr">
        <is>
          <t>Kritisch</t>
        </is>
      </c>
      <c r="J5" s="26" t="n">
        <v>45</v>
      </c>
      <c r="K5" s="19" t="inlineStr">
        <is>
          <t>Offen</t>
        </is>
      </c>
      <c r="L5" s="34" t="n"/>
      <c r="M5" s="23">
        <f>IF(OR($A5="",$D5="",$K5="Erledigt"),"",$D5-TODAY())</f>
        <v/>
      </c>
      <c r="N5" s="10">
        <f>IF($A5="","",IF($K5="Erledigt","Erledigt",IF($D5="","Ohne Frist",IF($D5&lt;TODAY(),"Überfällig",IF($D5&lt;=TODAY()+'Parameter'!$B$5,"Bald fällig","Offen")))))</f>
        <v/>
      </c>
      <c r="O5" s="19" t="inlineStr">
        <is>
          <t>Vor Öffnung bearbeiten.</t>
        </is>
      </c>
      <c r="P5" s="10">
        <f>IF($A5="","",IF($B5="","Übergabe-ID fehlt",IFERROR(IF(VLOOKUP($B5,'Übergaben'!$A$5:$A$104,1,FALSE)=$B5,"Verknüpft","ID nicht gefunden"),"ID nicht gefunden")))</f>
        <v/>
      </c>
      <c r="Q5" s="10">
        <f>IF($A5="","",IF(OR($B5="",$C5="",$E5="",$F5="",$G5="",$H5="",$I5="",$K5=""),"Pflichtangabe fehlt",IF($P5&lt;&gt;"Verknüpft","Übergabe-ID prüfen",IF(AND($K5="Erledigt",$L5=""),"Erledigt-Datum fehlt",IF(AND($D5&lt;&gt;"",$C5&lt;&gt;"",$D5&lt;$C5),"Frist vor Erfassung",IF($N5="Überfällig","Aufgabe überfällig","OK"))))))</f>
        <v/>
      </c>
    </row>
    <row r="6" ht="38" customHeight="1">
      <c r="A6" s="19" t="inlineStr">
        <is>
          <t>A-2026-002</t>
        </is>
      </c>
      <c r="B6" s="19" t="inlineStr">
        <is>
          <t>U-2026-002</t>
        </is>
      </c>
      <c r="C6" s="34" t="n">
        <v>46266</v>
      </c>
      <c r="D6" s="34" t="n">
        <v>46275</v>
      </c>
      <c r="E6" s="19" t="inlineStr">
        <is>
          <t>Bar</t>
        </is>
      </c>
      <c r="F6" s="19" t="inlineStr">
        <is>
          <t>Technik</t>
        </is>
      </c>
      <c r="G6" s="19" t="inlineStr">
        <is>
          <t>Spülgerät auf Geräuschentwicklung prüfen.</t>
        </is>
      </c>
      <c r="H6" s="19" t="inlineStr">
        <is>
          <t>Fiktiv-Team Abendrot</t>
        </is>
      </c>
      <c r="I6" s="19" t="inlineStr">
        <is>
          <t>Hoch</t>
        </is>
      </c>
      <c r="J6" s="26" t="n">
        <v>30</v>
      </c>
      <c r="K6" s="19" t="inlineStr">
        <is>
          <t>In Arbeit</t>
        </is>
      </c>
      <c r="L6" s="34" t="n"/>
      <c r="M6" s="25">
        <f>IF(OR($A6="",$D6="",$K6="Erledigt"),"",$D6-TODAY())</f>
        <v/>
      </c>
      <c r="N6" s="13">
        <f>IF($A6="","",IF($K6="Erledigt","Erledigt",IF($D6="","Ohne Frist",IF($D6&lt;TODAY(),"Überfällig",IF($D6&lt;=TODAY()+'Parameter'!$B$5,"Bald fällig","Offen")))))</f>
        <v/>
      </c>
      <c r="O6" s="19" t="inlineStr">
        <is>
          <t>Beobachtung dokumentieren.</t>
        </is>
      </c>
      <c r="P6" s="13">
        <f>IF($A6="","",IF($B6="","Übergabe-ID fehlt",IFERROR(IF(VLOOKUP($B6,'Übergaben'!$A$5:$A$104,1,FALSE)=$B6,"Verknüpft","ID nicht gefunden"),"ID nicht gefunden")))</f>
        <v/>
      </c>
      <c r="Q6" s="13">
        <f>IF($A6="","",IF(OR($B6="",$C6="",$E6="",$F6="",$G6="",$H6="",$I6="",$K6=""),"Pflichtangabe fehlt",IF($P6&lt;&gt;"Verknüpft","Übergabe-ID prüfen",IF(AND($K6="Erledigt",$L6=""),"Erledigt-Datum fehlt",IF(AND($D6&lt;&gt;"",$C6&lt;&gt;"",$D6&lt;$C6),"Frist vor Erfassung",IF($N6="Überfällig","Aufgabe überfällig","OK"))))))</f>
        <v/>
      </c>
    </row>
    <row r="7" ht="38" customHeight="1">
      <c r="A7" s="19" t="inlineStr">
        <is>
          <t>A-2026-003</t>
        </is>
      </c>
      <c r="B7" s="19" t="inlineStr">
        <is>
          <t>U-2026-003</t>
        </is>
      </c>
      <c r="C7" s="34" t="n">
        <v>46267</v>
      </c>
      <c r="D7" s="34" t="n">
        <v>46268</v>
      </c>
      <c r="E7" s="19" t="inlineStr">
        <is>
          <t>Küche</t>
        </is>
      </c>
      <c r="F7" s="19" t="inlineStr">
        <is>
          <t>Warenbestand</t>
        </is>
      </c>
      <c r="G7" s="19" t="inlineStr">
        <is>
          <t>Beschriftung der vorbereiteten Behälter ergänzen.</t>
        </is>
      </c>
      <c r="H7" s="19" t="inlineStr">
        <is>
          <t>Fiktiv-Team Küchenstern</t>
        </is>
      </c>
      <c r="I7" s="19" t="inlineStr">
        <is>
          <t>Normal</t>
        </is>
      </c>
      <c r="J7" s="26" t="n">
        <v>20</v>
      </c>
      <c r="K7" s="19" t="inlineStr">
        <is>
          <t>Erledigt</t>
        </is>
      </c>
      <c r="L7" s="34" t="n">
        <v>46268</v>
      </c>
      <c r="M7" s="23">
        <f>IF(OR($A7="",$D7="",$K7="Erledigt"),"",$D7-TODAY())</f>
        <v/>
      </c>
      <c r="N7" s="10">
        <f>IF($A7="","",IF($K7="Erledigt","Erledigt",IF($D7="","Ohne Frist",IF($D7&lt;TODAY(),"Überfällig",IF($D7&lt;=TODAY()+'Parameter'!$B$5,"Bald fällig","Offen")))))</f>
        <v/>
      </c>
      <c r="O7" s="19" t="inlineStr">
        <is>
          <t>Fiktiver Prüfpunkt abgeschlossen.</t>
        </is>
      </c>
      <c r="P7" s="10">
        <f>IF($A7="","",IF($B7="","Übergabe-ID fehlt",IFERROR(IF(VLOOKUP($B7,'Übergaben'!$A$5:$A$104,1,FALSE)=$B7,"Verknüpft","ID nicht gefunden"),"ID nicht gefunden")))</f>
        <v/>
      </c>
      <c r="Q7" s="10">
        <f>IF($A7="","",IF(OR($B7="",$C7="",$E7="",$F7="",$G7="",$H7="",$I7="",$K7=""),"Pflichtangabe fehlt",IF($P7&lt;&gt;"Verknüpft","Übergabe-ID prüfen",IF(AND($K7="Erledigt",$L7=""),"Erledigt-Datum fehlt",IF(AND($D7&lt;&gt;"",$C7&lt;&gt;"",$D7&lt;$C7),"Frist vor Erfassung",IF($N7="Überfällig","Aufgabe überfällig","OK"))))))</f>
        <v/>
      </c>
    </row>
    <row r="8" ht="38" customHeight="1">
      <c r="A8" s="19" t="inlineStr">
        <is>
          <t>A-2026-004</t>
        </is>
      </c>
      <c r="B8" s="19" t="inlineStr">
        <is>
          <t>U-2026-004</t>
        </is>
      </c>
      <c r="C8" s="34" t="n">
        <v>46268</v>
      </c>
      <c r="D8" s="34" t="n">
        <v>46278</v>
      </c>
      <c r="E8" s="19" t="inlineStr">
        <is>
          <t>Bankett</t>
        </is>
      </c>
      <c r="F8" s="19" t="inlineStr">
        <is>
          <t>Technik</t>
        </is>
      </c>
      <c r="G8" s="19" t="inlineStr">
        <is>
          <t>Mikrofonakku ersetzen und testen.</t>
        </is>
      </c>
      <c r="H8" s="19" t="inlineStr">
        <is>
          <t>Fiktiv-Team Festsaal</t>
        </is>
      </c>
      <c r="I8" s="19" t="inlineStr">
        <is>
          <t>Hoch</t>
        </is>
      </c>
      <c r="J8" s="26" t="n">
        <v>25</v>
      </c>
      <c r="K8" s="19" t="inlineStr">
        <is>
          <t>Wartet</t>
        </is>
      </c>
      <c r="L8" s="34" t="n"/>
      <c r="M8" s="25">
        <f>IF(OR($A8="",$D8="",$K8="Erledigt"),"",$D8-TODAY())</f>
        <v/>
      </c>
      <c r="N8" s="13">
        <f>IF($A8="","",IF($K8="Erledigt","Erledigt",IF($D8="","Ohne Frist",IF($D8&lt;TODAY(),"Überfällig",IF($D8&lt;=TODAY()+'Parameter'!$B$5,"Bald fällig","Offen")))))</f>
        <v/>
      </c>
      <c r="O8" s="19" t="inlineStr">
        <is>
          <t>Ersatzakku liegt im Materialschrank.</t>
        </is>
      </c>
      <c r="P8" s="13">
        <f>IF($A8="","",IF($B8="","Übergabe-ID fehlt",IFERROR(IF(VLOOKUP($B8,'Übergaben'!$A$5:$A$104,1,FALSE)=$B8,"Verknüpft","ID nicht gefunden"),"ID nicht gefunden")))</f>
        <v/>
      </c>
      <c r="Q8" s="13">
        <f>IF($A8="","",IF(OR($B8="",$C8="",$E8="",$F8="",$G8="",$H8="",$I8="",$K8=""),"Pflichtangabe fehlt",IF($P8&lt;&gt;"Verknüpft","Übergabe-ID prüfen",IF(AND($K8="Erledigt",$L8=""),"Erledigt-Datum fehlt",IF(AND($D8&lt;&gt;"",$C8&lt;&gt;"",$D8&lt;$C8),"Frist vor Erfassung",IF($N8="Überfällig","Aufgabe überfällig","OK"))))))</f>
        <v/>
      </c>
    </row>
    <row r="9" ht="38" customHeight="1">
      <c r="A9" s="19" t="inlineStr">
        <is>
          <t>A-2026-005</t>
        </is>
      </c>
      <c r="B9" s="19" t="inlineStr">
        <is>
          <t>U-2026-005</t>
        </is>
      </c>
      <c r="C9" s="34" t="n">
        <v>46269</v>
      </c>
      <c r="D9" s="34" t="n">
        <v>46270</v>
      </c>
      <c r="E9" s="19" t="inlineStr">
        <is>
          <t>Abholung</t>
        </is>
      </c>
      <c r="F9" s="19" t="inlineStr">
        <is>
          <t>Organisation</t>
        </is>
      </c>
      <c r="G9" s="19" t="inlineStr">
        <is>
          <t>Vorbestellliste archivieren.</t>
        </is>
      </c>
      <c r="H9" s="19" t="inlineStr">
        <is>
          <t>Fiktiv-Team Hafenblick</t>
        </is>
      </c>
      <c r="I9" s="19" t="inlineStr">
        <is>
          <t>Normal</t>
        </is>
      </c>
      <c r="J9" s="26" t="n">
        <v>15</v>
      </c>
      <c r="K9" s="19" t="inlineStr">
        <is>
          <t>Erledigt</t>
        </is>
      </c>
      <c r="L9" s="34" t="n"/>
      <c r="M9" s="23">
        <f>IF(OR($A9="",$D9="",$K9="Erledigt"),"",$D9-TODAY())</f>
        <v/>
      </c>
      <c r="N9" s="10">
        <f>IF($A9="","",IF($K9="Erledigt","Erledigt",IF($D9="","Ohne Frist",IF($D9&lt;TODAY(),"Überfällig",IF($D9&lt;=TODAY()+'Parameter'!$B$5,"Bald fällig","Offen")))))</f>
        <v/>
      </c>
      <c r="O9" s="19" t="inlineStr">
        <is>
          <t>Erledigt-Datum absichtlich offen.</t>
        </is>
      </c>
      <c r="P9" s="10">
        <f>IF($A9="","",IF($B9="","Übergabe-ID fehlt",IFERROR(IF(VLOOKUP($B9,'Übergaben'!$A$5:$A$104,1,FALSE)=$B9,"Verknüpft","ID nicht gefunden"),"ID nicht gefunden")))</f>
        <v/>
      </c>
      <c r="Q9" s="10">
        <f>IF($A9="","",IF(OR($B9="",$C9="",$E9="",$F9="",$G9="",$H9="",$I9="",$K9=""),"Pflichtangabe fehlt",IF($P9&lt;&gt;"Verknüpft","Übergabe-ID prüfen",IF(AND($K9="Erledigt",$L9=""),"Erledigt-Datum fehlt",IF(AND($D9&lt;&gt;"",$C9&lt;&gt;"",$D9&lt;$C9),"Frist vor Erfassung",IF($N9="Überfällig","Aufgabe überfällig","OK"))))))</f>
        <v/>
      </c>
    </row>
    <row r="10" ht="38" customHeight="1">
      <c r="A10" s="19" t="inlineStr">
        <is>
          <t>A-2026-006</t>
        </is>
      </c>
      <c r="B10" s="19" t="inlineStr">
        <is>
          <t>U-2026-999</t>
        </is>
      </c>
      <c r="C10" s="34" t="n">
        <v>46270</v>
      </c>
      <c r="D10" s="34" t="n">
        <v>46277</v>
      </c>
      <c r="E10" s="19" t="inlineStr">
        <is>
          <t>Gastraum</t>
        </is>
      </c>
      <c r="F10" s="19" t="inlineStr">
        <is>
          <t>Gastservice</t>
        </is>
      </c>
      <c r="G10" s="19" t="inlineStr">
        <is>
          <t>Fiktiven Tischplan gegenlesen.</t>
        </is>
      </c>
      <c r="H10" s="19" t="inlineStr">
        <is>
          <t>Fiktiv-Team Nordlicht</t>
        </is>
      </c>
      <c r="I10" s="19" t="inlineStr">
        <is>
          <t>Normal</t>
        </is>
      </c>
      <c r="J10" s="26" t="n">
        <v>20</v>
      </c>
      <c r="K10" s="19" t="inlineStr">
        <is>
          <t>Offen</t>
        </is>
      </c>
      <c r="L10" s="34" t="n"/>
      <c r="M10" s="25">
        <f>IF(OR($A10="",$D10="",$K10="Erledigt"),"",$D10-TODAY())</f>
        <v/>
      </c>
      <c r="N10" s="13">
        <f>IF($A10="","",IF($K10="Erledigt","Erledigt",IF($D10="","Ohne Frist",IF($D10&lt;TODAY(),"Überfällig",IF($D10&lt;=TODAY()+'Parameter'!$B$5,"Bald fällig","Offen")))))</f>
        <v/>
      </c>
      <c r="O10" s="19" t="inlineStr">
        <is>
          <t>Ungültige Übergabe-ID dient der Prüfung.</t>
        </is>
      </c>
      <c r="P10" s="13">
        <f>IF($A10="","",IF($B10="","Übergabe-ID fehlt",IFERROR(IF(VLOOKUP($B10,'Übergaben'!$A$5:$A$104,1,FALSE)=$B10,"Verknüpft","ID nicht gefunden"),"ID nicht gefunden")))</f>
        <v/>
      </c>
      <c r="Q10" s="13">
        <f>IF($A10="","",IF(OR($B10="",$C10="",$E10="",$F10="",$G10="",$H10="",$I10="",$K10=""),"Pflichtangabe fehlt",IF($P10&lt;&gt;"Verknüpft","Übergabe-ID prüfen",IF(AND($K10="Erledigt",$L10=""),"Erledigt-Datum fehlt",IF(AND($D10&lt;&gt;"",$C10&lt;&gt;"",$D10&lt;$C10),"Frist vor Erfassung",IF($N10="Überfällig","Aufgabe überfällig","OK"))))))</f>
        <v/>
      </c>
    </row>
    <row r="11" ht="38" customHeight="1">
      <c r="A11" s="19" t="inlineStr">
        <is>
          <t>A-2026-007</t>
        </is>
      </c>
      <c r="B11" s="19" t="inlineStr">
        <is>
          <t>U-2026-007</t>
        </is>
      </c>
      <c r="C11" s="34" t="n">
        <v>46271</v>
      </c>
      <c r="D11" s="34" t="n">
        <v>46269</v>
      </c>
      <c r="E11" s="19" t="inlineStr">
        <is>
          <t>Lager</t>
        </is>
      </c>
      <c r="F11" s="19" t="inlineStr">
        <is>
          <t>Warenbestand</t>
        </is>
      </c>
      <c r="G11" s="19" t="inlineStr">
        <is>
          <t>Teilmenge der Lieferung nachzählen.</t>
        </is>
      </c>
      <c r="H11" s="19" t="inlineStr">
        <is>
          <t>Fiktiv-Team Küchenstern</t>
        </is>
      </c>
      <c r="I11" s="19" t="inlineStr">
        <is>
          <t>Hoch</t>
        </is>
      </c>
      <c r="J11" s="26" t="n">
        <v>35</v>
      </c>
      <c r="K11" s="19" t="inlineStr">
        <is>
          <t>In Arbeit</t>
        </is>
      </c>
      <c r="L11" s="34" t="n"/>
      <c r="M11" s="23">
        <f>IF(OR($A11="",$D11="",$K11="Erledigt"),"",$D11-TODAY())</f>
        <v/>
      </c>
      <c r="N11" s="10">
        <f>IF($A11="","",IF($K11="Erledigt","Erledigt",IF($D11="","Ohne Frist",IF($D11&lt;TODAY(),"Überfällig",IF($D11&lt;=TODAY()+'Parameter'!$B$5,"Bald fällig","Offen")))))</f>
        <v/>
      </c>
      <c r="O11" s="19" t="inlineStr">
        <is>
          <t>Frist liegt absichtlich vor Erfassung.</t>
        </is>
      </c>
      <c r="P11" s="10">
        <f>IF($A11="","",IF($B11="","Übergabe-ID fehlt",IFERROR(IF(VLOOKUP($B11,'Übergaben'!$A$5:$A$104,1,FALSE)=$B11,"Verknüpft","ID nicht gefunden"),"ID nicht gefunden")))</f>
        <v/>
      </c>
      <c r="Q11" s="10">
        <f>IF($A11="","",IF(OR($B11="",$C11="",$E11="",$F11="",$G11="",$H11="",$I11="",$K11=""),"Pflichtangabe fehlt",IF($P11&lt;&gt;"Verknüpft","Übergabe-ID prüfen",IF(AND($K11="Erledigt",$L11=""),"Erledigt-Datum fehlt",IF(AND($D11&lt;&gt;"",$C11&lt;&gt;"",$D11&lt;$C11),"Frist vor Erfassung",IF($N11="Überfällig","Aufgabe überfällig","OK"))))))</f>
        <v/>
      </c>
    </row>
    <row r="12" ht="38" customHeight="1">
      <c r="A12" s="19" t="inlineStr">
        <is>
          <t>A-2026-008</t>
        </is>
      </c>
      <c r="B12" s="19" t="inlineStr">
        <is>
          <t>U-2026-008</t>
        </is>
      </c>
      <c r="C12" s="34" t="n">
        <v>46272</v>
      </c>
      <c r="D12" s="34" t="n">
        <v>46279</v>
      </c>
      <c r="E12" s="19" t="inlineStr">
        <is>
          <t>Küche</t>
        </is>
      </c>
      <c r="F12" s="19" t="inlineStr">
        <is>
          <t>Technik</t>
        </is>
      </c>
      <c r="G12" s="19" t="inlineStr">
        <is>
          <t>Batterie des Thermometers ersetzen.</t>
        </is>
      </c>
      <c r="H12" s="19" t="n"/>
      <c r="I12" s="19" t="inlineStr">
        <is>
          <t>Normal</t>
        </is>
      </c>
      <c r="J12" s="26" t="n">
        <v>10</v>
      </c>
      <c r="K12" s="19" t="inlineStr">
        <is>
          <t>Offen</t>
        </is>
      </c>
      <c r="L12" s="34" t="n"/>
      <c r="M12" s="25">
        <f>IF(OR($A12="",$D12="",$K12="Erledigt"),"",$D12-TODAY())</f>
        <v/>
      </c>
      <c r="N12" s="13">
        <f>IF($A12="","",IF($K12="Erledigt","Erledigt",IF($D12="","Ohne Frist",IF($D12&lt;TODAY(),"Überfällig",IF($D12&lt;=TODAY()+'Parameter'!$B$5,"Bald fällig","Offen")))))</f>
        <v/>
      </c>
      <c r="O12" s="19" t="inlineStr">
        <is>
          <t>Zuständigkeit absichtlich offen.</t>
        </is>
      </c>
      <c r="P12" s="13">
        <f>IF($A12="","",IF($B12="","Übergabe-ID fehlt",IFERROR(IF(VLOOKUP($B12,'Übergaben'!$A$5:$A$104,1,FALSE)=$B12,"Verknüpft","ID nicht gefunden"),"ID nicht gefunden")))</f>
        <v/>
      </c>
      <c r="Q12" s="13">
        <f>IF($A12="","",IF(OR($B12="",$C12="",$E12="",$F12="",$G12="",$H12="",$I12="",$K12=""),"Pflichtangabe fehlt",IF($P12&lt;&gt;"Verknüpft","Übergabe-ID prüfen",IF(AND($K12="Erledigt",$L12=""),"Erledigt-Datum fehlt",IF(AND($D12&lt;&gt;"",$C12&lt;&gt;"",$D12&lt;$C12),"Frist vor Erfassung",IF($N12="Überfällig","Aufgabe überfällig","OK"))))))</f>
        <v/>
      </c>
    </row>
    <row r="13" ht="38" customHeight="1">
      <c r="A13" s="19" t="inlineStr">
        <is>
          <t>A-2026-009</t>
        </is>
      </c>
      <c r="B13" s="19" t="inlineStr">
        <is>
          <t>U-2026-009</t>
        </is>
      </c>
      <c r="C13" s="34" t="n">
        <v>46273</v>
      </c>
      <c r="D13" s="34" t="n">
        <v>46276</v>
      </c>
      <c r="E13" s="19" t="inlineStr">
        <is>
          <t>Bar</t>
        </is>
      </c>
      <c r="F13" s="19" t="inlineStr">
        <is>
          <t>Technik</t>
        </is>
      </c>
      <c r="G13" s="19" t="inlineStr">
        <is>
          <t>Eisbereiter reinigen und Sichtprüfung notieren.</t>
        </is>
      </c>
      <c r="H13" s="19" t="inlineStr">
        <is>
          <t>Fiktiv-Team Abendrot</t>
        </is>
      </c>
      <c r="I13" s="19" t="inlineStr">
        <is>
          <t>Kritisch</t>
        </is>
      </c>
      <c r="J13" s="26" t="n">
        <v>60</v>
      </c>
      <c r="K13" s="19" t="inlineStr">
        <is>
          <t>Offen</t>
        </is>
      </c>
      <c r="L13" s="34" t="n"/>
      <c r="M13" s="23">
        <f>IF(OR($A13="",$D13="",$K13="Erledigt"),"",$D13-TODAY())</f>
        <v/>
      </c>
      <c r="N13" s="10">
        <f>IF($A13="","",IF($K13="Erledigt","Erledigt",IF($D13="","Ohne Frist",IF($D13&lt;TODAY(),"Überfällig",IF($D13&lt;=TODAY()+'Parameter'!$B$5,"Bald fällig","Offen")))))</f>
        <v/>
      </c>
      <c r="O13" s="19" t="inlineStr">
        <is>
          <t>Vor der nächsten Spätschicht.</t>
        </is>
      </c>
      <c r="P13" s="10">
        <f>IF($A13="","",IF($B13="","Übergabe-ID fehlt",IFERROR(IF(VLOOKUP($B13,'Übergaben'!$A$5:$A$104,1,FALSE)=$B13,"Verknüpft","ID nicht gefunden"),"ID nicht gefunden")))</f>
        <v/>
      </c>
      <c r="Q13" s="10">
        <f>IF($A13="","",IF(OR($B13="",$C13="",$E13="",$F13="",$G13="",$H13="",$I13="",$K13=""),"Pflichtangabe fehlt",IF($P13&lt;&gt;"Verknüpft","Übergabe-ID prüfen",IF(AND($K13="Erledigt",$L13=""),"Erledigt-Datum fehlt",IF(AND($D13&lt;&gt;"",$C13&lt;&gt;"",$D13&lt;$C13),"Frist vor Erfassung",IF($N13="Überfällig","Aufgabe überfällig","OK"))))))</f>
        <v/>
      </c>
    </row>
    <row r="14" ht="38" customHeight="1">
      <c r="A14" s="19" t="inlineStr">
        <is>
          <t>A-2026-010</t>
        </is>
      </c>
      <c r="B14" s="19" t="inlineStr">
        <is>
          <t>U-2026-010</t>
        </is>
      </c>
      <c r="C14" s="34" t="n">
        <v>46274</v>
      </c>
      <c r="D14" s="34" t="n"/>
      <c r="E14" s="19" t="inlineStr">
        <is>
          <t>Gastraum</t>
        </is>
      </c>
      <c r="F14" s="19" t="inlineStr">
        <is>
          <t>Organisation</t>
        </is>
      </c>
      <c r="G14" s="19" t="inlineStr">
        <is>
          <t>Fiktive Menütafeln aktualisieren.</t>
        </is>
      </c>
      <c r="H14" s="19" t="inlineStr">
        <is>
          <t>Fiktiv-Team Nordlicht</t>
        </is>
      </c>
      <c r="I14" s="19" t="inlineStr">
        <is>
          <t>Normal</t>
        </is>
      </c>
      <c r="J14" s="26" t="n">
        <v>25</v>
      </c>
      <c r="K14" s="19" t="inlineStr">
        <is>
          <t>Offen</t>
        </is>
      </c>
      <c r="L14" s="34" t="n"/>
      <c r="M14" s="25">
        <f>IF(OR($A14="",$D14="",$K14="Erledigt"),"",$D14-TODAY())</f>
        <v/>
      </c>
      <c r="N14" s="13">
        <f>IF($A14="","",IF($K14="Erledigt","Erledigt",IF($D14="","Ohne Frist",IF($D14&lt;TODAY(),"Überfällig",IF($D14&lt;=TODAY()+'Parameter'!$B$5,"Bald fällig","Offen")))))</f>
        <v/>
      </c>
      <c r="O14" s="19" t="inlineStr">
        <is>
          <t>Noch ohne feste Frist.</t>
        </is>
      </c>
      <c r="P14" s="13">
        <f>IF($A14="","",IF($B14="","Übergabe-ID fehlt",IFERROR(IF(VLOOKUP($B14,'Übergaben'!$A$5:$A$104,1,FALSE)=$B14,"Verknüpft","ID nicht gefunden"),"ID nicht gefunden")))</f>
        <v/>
      </c>
      <c r="Q14" s="13">
        <f>IF($A14="","",IF(OR($B14="",$C14="",$E14="",$F14="",$G14="",$H14="",$I14="",$K14=""),"Pflichtangabe fehlt",IF($P14&lt;&gt;"Verknüpft","Übergabe-ID prüfen",IF(AND($K14="Erledigt",$L14=""),"Erledigt-Datum fehlt",IF(AND($D14&lt;&gt;"",$C14&lt;&gt;"",$D14&lt;$C14),"Frist vor Erfassung",IF($N14="Überfällig","Aufgabe überfällig","OK"))))))</f>
        <v/>
      </c>
    </row>
    <row r="15" ht="38" customHeight="1">
      <c r="A15" s="19" t="n"/>
      <c r="B15" s="19" t="n"/>
      <c r="C15" s="34" t="n"/>
      <c r="D15" s="34" t="n"/>
      <c r="E15" s="19" t="n"/>
      <c r="F15" s="19" t="n"/>
      <c r="G15" s="19" t="n"/>
      <c r="H15" s="19" t="n"/>
      <c r="I15" s="19" t="n"/>
      <c r="J15" s="26" t="n"/>
      <c r="K15" s="19" t="n"/>
      <c r="L15" s="34" t="n"/>
      <c r="M15" s="23">
        <f>IF(OR($A15="",$D15="",$K15="Erledigt"),"",$D15-TODAY())</f>
        <v/>
      </c>
      <c r="N15" s="10">
        <f>IF($A15="","",IF($K15="Erledigt","Erledigt",IF($D15="","Ohne Frist",IF($D15&lt;TODAY(),"Überfällig",IF($D15&lt;=TODAY()+'Parameter'!$B$5,"Bald fällig","Offen")))))</f>
        <v/>
      </c>
      <c r="O15" s="19" t="n"/>
      <c r="P15" s="10">
        <f>IF($A15="","",IF($B15="","Übergabe-ID fehlt",IFERROR(IF(VLOOKUP($B15,'Übergaben'!$A$5:$A$104,1,FALSE)=$B15,"Verknüpft","ID nicht gefunden"),"ID nicht gefunden")))</f>
        <v/>
      </c>
      <c r="Q15" s="10">
        <f>IF($A15="","",IF(OR($B15="",$C15="",$E15="",$F15="",$G15="",$H15="",$I15="",$K15=""),"Pflichtangabe fehlt",IF($P15&lt;&gt;"Verknüpft","Übergabe-ID prüfen",IF(AND($K15="Erledigt",$L15=""),"Erledigt-Datum fehlt",IF(AND($D15&lt;&gt;"",$C15&lt;&gt;"",$D15&lt;$C15),"Frist vor Erfassung",IF($N15="Überfällig","Aufgabe überfällig","OK"))))))</f>
        <v/>
      </c>
    </row>
    <row r="16" ht="38" customHeight="1">
      <c r="A16" s="19" t="n"/>
      <c r="B16" s="19" t="n"/>
      <c r="C16" s="34" t="n"/>
      <c r="D16" s="34" t="n"/>
      <c r="E16" s="19" t="n"/>
      <c r="F16" s="19" t="n"/>
      <c r="G16" s="19" t="n"/>
      <c r="H16" s="19" t="n"/>
      <c r="I16" s="19" t="n"/>
      <c r="J16" s="26" t="n"/>
      <c r="K16" s="19" t="n"/>
      <c r="L16" s="34" t="n"/>
      <c r="M16" s="25">
        <f>IF(OR($A16="",$D16="",$K16="Erledigt"),"",$D16-TODAY())</f>
        <v/>
      </c>
      <c r="N16" s="13">
        <f>IF($A16="","",IF($K16="Erledigt","Erledigt",IF($D16="","Ohne Frist",IF($D16&lt;TODAY(),"Überfällig",IF($D16&lt;=TODAY()+'Parameter'!$B$5,"Bald fällig","Offen")))))</f>
        <v/>
      </c>
      <c r="O16" s="19" t="n"/>
      <c r="P16" s="13">
        <f>IF($A16="","",IF($B16="","Übergabe-ID fehlt",IFERROR(IF(VLOOKUP($B16,'Übergaben'!$A$5:$A$104,1,FALSE)=$B16,"Verknüpft","ID nicht gefunden"),"ID nicht gefunden")))</f>
        <v/>
      </c>
      <c r="Q16" s="13">
        <f>IF($A16="","",IF(OR($B16="",$C16="",$E16="",$F16="",$G16="",$H16="",$I16="",$K16=""),"Pflichtangabe fehlt",IF($P16&lt;&gt;"Verknüpft","Übergabe-ID prüfen",IF(AND($K16="Erledigt",$L16=""),"Erledigt-Datum fehlt",IF(AND($D16&lt;&gt;"",$C16&lt;&gt;"",$D16&lt;$C16),"Frist vor Erfassung",IF($N16="Überfällig","Aufgabe überfällig","OK"))))))</f>
        <v/>
      </c>
    </row>
    <row r="17" ht="38" customHeight="1">
      <c r="A17" s="19" t="n"/>
      <c r="B17" s="19" t="n"/>
      <c r="C17" s="34" t="n"/>
      <c r="D17" s="34" t="n"/>
      <c r="E17" s="19" t="n"/>
      <c r="F17" s="19" t="n"/>
      <c r="G17" s="19" t="n"/>
      <c r="H17" s="19" t="n"/>
      <c r="I17" s="19" t="n"/>
      <c r="J17" s="26" t="n"/>
      <c r="K17" s="19" t="n"/>
      <c r="L17" s="34" t="n"/>
      <c r="M17" s="23">
        <f>IF(OR($A17="",$D17="",$K17="Erledigt"),"",$D17-TODAY())</f>
        <v/>
      </c>
      <c r="N17" s="10">
        <f>IF($A17="","",IF($K17="Erledigt","Erledigt",IF($D17="","Ohne Frist",IF($D17&lt;TODAY(),"Überfällig",IF($D17&lt;=TODAY()+'Parameter'!$B$5,"Bald fällig","Offen")))))</f>
        <v/>
      </c>
      <c r="O17" s="19" t="n"/>
      <c r="P17" s="10">
        <f>IF($A17="","",IF($B17="","Übergabe-ID fehlt",IFERROR(IF(VLOOKUP($B17,'Übergaben'!$A$5:$A$104,1,FALSE)=$B17,"Verknüpft","ID nicht gefunden"),"ID nicht gefunden")))</f>
        <v/>
      </c>
      <c r="Q17" s="10">
        <f>IF($A17="","",IF(OR($B17="",$C17="",$E17="",$F17="",$G17="",$H17="",$I17="",$K17=""),"Pflichtangabe fehlt",IF($P17&lt;&gt;"Verknüpft","Übergabe-ID prüfen",IF(AND($K17="Erledigt",$L17=""),"Erledigt-Datum fehlt",IF(AND($D17&lt;&gt;"",$C17&lt;&gt;"",$D17&lt;$C17),"Frist vor Erfassung",IF($N17="Überfällig","Aufgabe überfällig","OK"))))))</f>
        <v/>
      </c>
    </row>
    <row r="18" ht="38" customHeight="1">
      <c r="A18" s="19" t="n"/>
      <c r="B18" s="19" t="n"/>
      <c r="C18" s="34" t="n"/>
      <c r="D18" s="34" t="n"/>
      <c r="E18" s="19" t="n"/>
      <c r="F18" s="19" t="n"/>
      <c r="G18" s="19" t="n"/>
      <c r="H18" s="19" t="n"/>
      <c r="I18" s="19" t="n"/>
      <c r="J18" s="26" t="n"/>
      <c r="K18" s="19" t="n"/>
      <c r="L18" s="34" t="n"/>
      <c r="M18" s="25">
        <f>IF(OR($A18="",$D18="",$K18="Erledigt"),"",$D18-TODAY())</f>
        <v/>
      </c>
      <c r="N18" s="13">
        <f>IF($A18="","",IF($K18="Erledigt","Erledigt",IF($D18="","Ohne Frist",IF($D18&lt;TODAY(),"Überfällig",IF($D18&lt;=TODAY()+'Parameter'!$B$5,"Bald fällig","Offen")))))</f>
        <v/>
      </c>
      <c r="O18" s="19" t="n"/>
      <c r="P18" s="13">
        <f>IF($A18="","",IF($B18="","Übergabe-ID fehlt",IFERROR(IF(VLOOKUP($B18,'Übergaben'!$A$5:$A$104,1,FALSE)=$B18,"Verknüpft","ID nicht gefunden"),"ID nicht gefunden")))</f>
        <v/>
      </c>
      <c r="Q18" s="13">
        <f>IF($A18="","",IF(OR($B18="",$C18="",$E18="",$F18="",$G18="",$H18="",$I18="",$K18=""),"Pflichtangabe fehlt",IF($P18&lt;&gt;"Verknüpft","Übergabe-ID prüfen",IF(AND($K18="Erledigt",$L18=""),"Erledigt-Datum fehlt",IF(AND($D18&lt;&gt;"",$C18&lt;&gt;"",$D18&lt;$C18),"Frist vor Erfassung",IF($N18="Überfällig","Aufgabe überfällig","OK"))))))</f>
        <v/>
      </c>
    </row>
    <row r="19" ht="38" customHeight="1">
      <c r="A19" s="19" t="n"/>
      <c r="B19" s="19" t="n"/>
      <c r="C19" s="34" t="n"/>
      <c r="D19" s="34" t="n"/>
      <c r="E19" s="19" t="n"/>
      <c r="F19" s="19" t="n"/>
      <c r="G19" s="19" t="n"/>
      <c r="H19" s="19" t="n"/>
      <c r="I19" s="19" t="n"/>
      <c r="J19" s="26" t="n"/>
      <c r="K19" s="19" t="n"/>
      <c r="L19" s="34" t="n"/>
      <c r="M19" s="23">
        <f>IF(OR($A19="",$D19="",$K19="Erledigt"),"",$D19-TODAY())</f>
        <v/>
      </c>
      <c r="N19" s="10">
        <f>IF($A19="","",IF($K19="Erledigt","Erledigt",IF($D19="","Ohne Frist",IF($D19&lt;TODAY(),"Überfällig",IF($D19&lt;=TODAY()+'Parameter'!$B$5,"Bald fällig","Offen")))))</f>
        <v/>
      </c>
      <c r="O19" s="19" t="n"/>
      <c r="P19" s="10">
        <f>IF($A19="","",IF($B19="","Übergabe-ID fehlt",IFERROR(IF(VLOOKUP($B19,'Übergaben'!$A$5:$A$104,1,FALSE)=$B19,"Verknüpft","ID nicht gefunden"),"ID nicht gefunden")))</f>
        <v/>
      </c>
      <c r="Q19" s="10">
        <f>IF($A19="","",IF(OR($B19="",$C19="",$E19="",$F19="",$G19="",$H19="",$I19="",$K19=""),"Pflichtangabe fehlt",IF($P19&lt;&gt;"Verknüpft","Übergabe-ID prüfen",IF(AND($K19="Erledigt",$L19=""),"Erledigt-Datum fehlt",IF(AND($D19&lt;&gt;"",$C19&lt;&gt;"",$D19&lt;$C19),"Frist vor Erfassung",IF($N19="Überfällig","Aufgabe überfällig","OK"))))))</f>
        <v/>
      </c>
    </row>
    <row r="20" ht="38" customHeight="1">
      <c r="A20" s="19" t="n"/>
      <c r="B20" s="19" t="n"/>
      <c r="C20" s="34" t="n"/>
      <c r="D20" s="34" t="n"/>
      <c r="E20" s="19" t="n"/>
      <c r="F20" s="19" t="n"/>
      <c r="G20" s="19" t="n"/>
      <c r="H20" s="19" t="n"/>
      <c r="I20" s="19" t="n"/>
      <c r="J20" s="26" t="n"/>
      <c r="K20" s="19" t="n"/>
      <c r="L20" s="34" t="n"/>
      <c r="M20" s="25">
        <f>IF(OR($A20="",$D20="",$K20="Erledigt"),"",$D20-TODAY())</f>
        <v/>
      </c>
      <c r="N20" s="13">
        <f>IF($A20="","",IF($K20="Erledigt","Erledigt",IF($D20="","Ohne Frist",IF($D20&lt;TODAY(),"Überfällig",IF($D20&lt;=TODAY()+'Parameter'!$B$5,"Bald fällig","Offen")))))</f>
        <v/>
      </c>
      <c r="O20" s="19" t="n"/>
      <c r="P20" s="13">
        <f>IF($A20="","",IF($B20="","Übergabe-ID fehlt",IFERROR(IF(VLOOKUP($B20,'Übergaben'!$A$5:$A$104,1,FALSE)=$B20,"Verknüpft","ID nicht gefunden"),"ID nicht gefunden")))</f>
        <v/>
      </c>
      <c r="Q20" s="13">
        <f>IF($A20="","",IF(OR($B20="",$C20="",$E20="",$F20="",$G20="",$H20="",$I20="",$K20=""),"Pflichtangabe fehlt",IF($P20&lt;&gt;"Verknüpft","Übergabe-ID prüfen",IF(AND($K20="Erledigt",$L20=""),"Erledigt-Datum fehlt",IF(AND($D20&lt;&gt;"",$C20&lt;&gt;"",$D20&lt;$C20),"Frist vor Erfassung",IF($N20="Überfällig","Aufgabe überfällig","OK"))))))</f>
        <v/>
      </c>
    </row>
    <row r="21" ht="38" customHeight="1">
      <c r="A21" s="19" t="n"/>
      <c r="B21" s="19" t="n"/>
      <c r="C21" s="34" t="n"/>
      <c r="D21" s="34" t="n"/>
      <c r="E21" s="19" t="n"/>
      <c r="F21" s="19" t="n"/>
      <c r="G21" s="19" t="n"/>
      <c r="H21" s="19" t="n"/>
      <c r="I21" s="19" t="n"/>
      <c r="J21" s="26" t="n"/>
      <c r="K21" s="19" t="n"/>
      <c r="L21" s="34" t="n"/>
      <c r="M21" s="23">
        <f>IF(OR($A21="",$D21="",$K21="Erledigt"),"",$D21-TODAY())</f>
        <v/>
      </c>
      <c r="N21" s="10">
        <f>IF($A21="","",IF($K21="Erledigt","Erledigt",IF($D21="","Ohne Frist",IF($D21&lt;TODAY(),"Überfällig",IF($D21&lt;=TODAY()+'Parameter'!$B$5,"Bald fällig","Offen")))))</f>
        <v/>
      </c>
      <c r="O21" s="19" t="n"/>
      <c r="P21" s="10">
        <f>IF($A21="","",IF($B21="","Übergabe-ID fehlt",IFERROR(IF(VLOOKUP($B21,'Übergaben'!$A$5:$A$104,1,FALSE)=$B21,"Verknüpft","ID nicht gefunden"),"ID nicht gefunden")))</f>
        <v/>
      </c>
      <c r="Q21" s="10">
        <f>IF($A21="","",IF(OR($B21="",$C21="",$E21="",$F21="",$G21="",$H21="",$I21="",$K21=""),"Pflichtangabe fehlt",IF($P21&lt;&gt;"Verknüpft","Übergabe-ID prüfen",IF(AND($K21="Erledigt",$L21=""),"Erledigt-Datum fehlt",IF(AND($D21&lt;&gt;"",$C21&lt;&gt;"",$D21&lt;$C21),"Frist vor Erfassung",IF($N21="Überfällig","Aufgabe überfällig","OK"))))))</f>
        <v/>
      </c>
    </row>
    <row r="22" ht="38" customHeight="1">
      <c r="A22" s="19" t="n"/>
      <c r="B22" s="19" t="n"/>
      <c r="C22" s="34" t="n"/>
      <c r="D22" s="34" t="n"/>
      <c r="E22" s="19" t="n"/>
      <c r="F22" s="19" t="n"/>
      <c r="G22" s="19" t="n"/>
      <c r="H22" s="19" t="n"/>
      <c r="I22" s="19" t="n"/>
      <c r="J22" s="26" t="n"/>
      <c r="K22" s="19" t="n"/>
      <c r="L22" s="34" t="n"/>
      <c r="M22" s="25">
        <f>IF(OR($A22="",$D22="",$K22="Erledigt"),"",$D22-TODAY())</f>
        <v/>
      </c>
      <c r="N22" s="13">
        <f>IF($A22="","",IF($K22="Erledigt","Erledigt",IF($D22="","Ohne Frist",IF($D22&lt;TODAY(),"Überfällig",IF($D22&lt;=TODAY()+'Parameter'!$B$5,"Bald fällig","Offen")))))</f>
        <v/>
      </c>
      <c r="O22" s="19" t="n"/>
      <c r="P22" s="13">
        <f>IF($A22="","",IF($B22="","Übergabe-ID fehlt",IFERROR(IF(VLOOKUP($B22,'Übergaben'!$A$5:$A$104,1,FALSE)=$B22,"Verknüpft","ID nicht gefunden"),"ID nicht gefunden")))</f>
        <v/>
      </c>
      <c r="Q22" s="13">
        <f>IF($A22="","",IF(OR($B22="",$C22="",$E22="",$F22="",$G22="",$H22="",$I22="",$K22=""),"Pflichtangabe fehlt",IF($P22&lt;&gt;"Verknüpft","Übergabe-ID prüfen",IF(AND($K22="Erledigt",$L22=""),"Erledigt-Datum fehlt",IF(AND($D22&lt;&gt;"",$C22&lt;&gt;"",$D22&lt;$C22),"Frist vor Erfassung",IF($N22="Überfällig","Aufgabe überfällig","OK"))))))</f>
        <v/>
      </c>
    </row>
    <row r="23" ht="38" customHeight="1">
      <c r="A23" s="19" t="n"/>
      <c r="B23" s="19" t="n"/>
      <c r="C23" s="34" t="n"/>
      <c r="D23" s="34" t="n"/>
      <c r="E23" s="19" t="n"/>
      <c r="F23" s="19" t="n"/>
      <c r="G23" s="19" t="n"/>
      <c r="H23" s="19" t="n"/>
      <c r="I23" s="19" t="n"/>
      <c r="J23" s="26" t="n"/>
      <c r="K23" s="19" t="n"/>
      <c r="L23" s="34" t="n"/>
      <c r="M23" s="23">
        <f>IF(OR($A23="",$D23="",$K23="Erledigt"),"",$D23-TODAY())</f>
        <v/>
      </c>
      <c r="N23" s="10">
        <f>IF($A23="","",IF($K23="Erledigt","Erledigt",IF($D23="","Ohne Frist",IF($D23&lt;TODAY(),"Überfällig",IF($D23&lt;=TODAY()+'Parameter'!$B$5,"Bald fällig","Offen")))))</f>
        <v/>
      </c>
      <c r="O23" s="19" t="n"/>
      <c r="P23" s="10">
        <f>IF($A23="","",IF($B23="","Übergabe-ID fehlt",IFERROR(IF(VLOOKUP($B23,'Übergaben'!$A$5:$A$104,1,FALSE)=$B23,"Verknüpft","ID nicht gefunden"),"ID nicht gefunden")))</f>
        <v/>
      </c>
      <c r="Q23" s="10">
        <f>IF($A23="","",IF(OR($B23="",$C23="",$E23="",$F23="",$G23="",$H23="",$I23="",$K23=""),"Pflichtangabe fehlt",IF($P23&lt;&gt;"Verknüpft","Übergabe-ID prüfen",IF(AND($K23="Erledigt",$L23=""),"Erledigt-Datum fehlt",IF(AND($D23&lt;&gt;"",$C23&lt;&gt;"",$D23&lt;$C23),"Frist vor Erfassung",IF($N23="Überfällig","Aufgabe überfällig","OK"))))))</f>
        <v/>
      </c>
    </row>
    <row r="24" ht="38" customHeight="1">
      <c r="A24" s="19" t="n"/>
      <c r="B24" s="19" t="n"/>
      <c r="C24" s="34" t="n"/>
      <c r="D24" s="34" t="n"/>
      <c r="E24" s="19" t="n"/>
      <c r="F24" s="19" t="n"/>
      <c r="G24" s="19" t="n"/>
      <c r="H24" s="19" t="n"/>
      <c r="I24" s="19" t="n"/>
      <c r="J24" s="26" t="n"/>
      <c r="K24" s="19" t="n"/>
      <c r="L24" s="34" t="n"/>
      <c r="M24" s="25">
        <f>IF(OR($A24="",$D24="",$K24="Erledigt"),"",$D24-TODAY())</f>
        <v/>
      </c>
      <c r="N24" s="13">
        <f>IF($A24="","",IF($K24="Erledigt","Erledigt",IF($D24="","Ohne Frist",IF($D24&lt;TODAY(),"Überfällig",IF($D24&lt;=TODAY()+'Parameter'!$B$5,"Bald fällig","Offen")))))</f>
        <v/>
      </c>
      <c r="O24" s="19" t="n"/>
      <c r="P24" s="13">
        <f>IF($A24="","",IF($B24="","Übergabe-ID fehlt",IFERROR(IF(VLOOKUP($B24,'Übergaben'!$A$5:$A$104,1,FALSE)=$B24,"Verknüpft","ID nicht gefunden"),"ID nicht gefunden")))</f>
        <v/>
      </c>
      <c r="Q24" s="13">
        <f>IF($A24="","",IF(OR($B24="",$C24="",$E24="",$F24="",$G24="",$H24="",$I24="",$K24=""),"Pflichtangabe fehlt",IF($P24&lt;&gt;"Verknüpft","Übergabe-ID prüfen",IF(AND($K24="Erledigt",$L24=""),"Erledigt-Datum fehlt",IF(AND($D24&lt;&gt;"",$C24&lt;&gt;"",$D24&lt;$C24),"Frist vor Erfassung",IF($N24="Überfällig","Aufgabe überfällig","OK"))))))</f>
        <v/>
      </c>
    </row>
    <row r="25" ht="38" customHeight="1">
      <c r="A25" s="19" t="n"/>
      <c r="B25" s="19" t="n"/>
      <c r="C25" s="34" t="n"/>
      <c r="D25" s="34" t="n"/>
      <c r="E25" s="19" t="n"/>
      <c r="F25" s="19" t="n"/>
      <c r="G25" s="19" t="n"/>
      <c r="H25" s="19" t="n"/>
      <c r="I25" s="19" t="n"/>
      <c r="J25" s="26" t="n"/>
      <c r="K25" s="19" t="n"/>
      <c r="L25" s="34" t="n"/>
      <c r="M25" s="23">
        <f>IF(OR($A25="",$D25="",$K25="Erledigt"),"",$D25-TODAY())</f>
        <v/>
      </c>
      <c r="N25" s="10">
        <f>IF($A25="","",IF($K25="Erledigt","Erledigt",IF($D25="","Ohne Frist",IF($D25&lt;TODAY(),"Überfällig",IF($D25&lt;=TODAY()+'Parameter'!$B$5,"Bald fällig","Offen")))))</f>
        <v/>
      </c>
      <c r="O25" s="19" t="n"/>
      <c r="P25" s="10">
        <f>IF($A25="","",IF($B25="","Übergabe-ID fehlt",IFERROR(IF(VLOOKUP($B25,'Übergaben'!$A$5:$A$104,1,FALSE)=$B25,"Verknüpft","ID nicht gefunden"),"ID nicht gefunden")))</f>
        <v/>
      </c>
      <c r="Q25" s="10">
        <f>IF($A25="","",IF(OR($B25="",$C25="",$E25="",$F25="",$G25="",$H25="",$I25="",$K25=""),"Pflichtangabe fehlt",IF($P25&lt;&gt;"Verknüpft","Übergabe-ID prüfen",IF(AND($K25="Erledigt",$L25=""),"Erledigt-Datum fehlt",IF(AND($D25&lt;&gt;"",$C25&lt;&gt;"",$D25&lt;$C25),"Frist vor Erfassung",IF($N25="Überfällig","Aufgabe überfällig","OK"))))))</f>
        <v/>
      </c>
    </row>
    <row r="26" ht="38" customHeight="1">
      <c r="A26" s="19" t="n"/>
      <c r="B26" s="19" t="n"/>
      <c r="C26" s="34" t="n"/>
      <c r="D26" s="34" t="n"/>
      <c r="E26" s="19" t="n"/>
      <c r="F26" s="19" t="n"/>
      <c r="G26" s="19" t="n"/>
      <c r="H26" s="19" t="n"/>
      <c r="I26" s="19" t="n"/>
      <c r="J26" s="26" t="n"/>
      <c r="K26" s="19" t="n"/>
      <c r="L26" s="34" t="n"/>
      <c r="M26" s="25">
        <f>IF(OR($A26="",$D26="",$K26="Erledigt"),"",$D26-TODAY())</f>
        <v/>
      </c>
      <c r="N26" s="13">
        <f>IF($A26="","",IF($K26="Erledigt","Erledigt",IF($D26="","Ohne Frist",IF($D26&lt;TODAY(),"Überfällig",IF($D26&lt;=TODAY()+'Parameter'!$B$5,"Bald fällig","Offen")))))</f>
        <v/>
      </c>
      <c r="O26" s="19" t="n"/>
      <c r="P26" s="13">
        <f>IF($A26="","",IF($B26="","Übergabe-ID fehlt",IFERROR(IF(VLOOKUP($B26,'Übergaben'!$A$5:$A$104,1,FALSE)=$B26,"Verknüpft","ID nicht gefunden"),"ID nicht gefunden")))</f>
        <v/>
      </c>
      <c r="Q26" s="13">
        <f>IF($A26="","",IF(OR($B26="",$C26="",$E26="",$F26="",$G26="",$H26="",$I26="",$K26=""),"Pflichtangabe fehlt",IF($P26&lt;&gt;"Verknüpft","Übergabe-ID prüfen",IF(AND($K26="Erledigt",$L26=""),"Erledigt-Datum fehlt",IF(AND($D26&lt;&gt;"",$C26&lt;&gt;"",$D26&lt;$C26),"Frist vor Erfassung",IF($N26="Überfällig","Aufgabe überfällig","OK"))))))</f>
        <v/>
      </c>
    </row>
    <row r="27" ht="38" customHeight="1">
      <c r="A27" s="19" t="n"/>
      <c r="B27" s="19" t="n"/>
      <c r="C27" s="34" t="n"/>
      <c r="D27" s="34" t="n"/>
      <c r="E27" s="19" t="n"/>
      <c r="F27" s="19" t="n"/>
      <c r="G27" s="19" t="n"/>
      <c r="H27" s="19" t="n"/>
      <c r="I27" s="19" t="n"/>
      <c r="J27" s="26" t="n"/>
      <c r="K27" s="19" t="n"/>
      <c r="L27" s="34" t="n"/>
      <c r="M27" s="23">
        <f>IF(OR($A27="",$D27="",$K27="Erledigt"),"",$D27-TODAY())</f>
        <v/>
      </c>
      <c r="N27" s="10">
        <f>IF($A27="","",IF($K27="Erledigt","Erledigt",IF($D27="","Ohne Frist",IF($D27&lt;TODAY(),"Überfällig",IF($D27&lt;=TODAY()+'Parameter'!$B$5,"Bald fällig","Offen")))))</f>
        <v/>
      </c>
      <c r="O27" s="19" t="n"/>
      <c r="P27" s="10">
        <f>IF($A27="","",IF($B27="","Übergabe-ID fehlt",IFERROR(IF(VLOOKUP($B27,'Übergaben'!$A$5:$A$104,1,FALSE)=$B27,"Verknüpft","ID nicht gefunden"),"ID nicht gefunden")))</f>
        <v/>
      </c>
      <c r="Q27" s="10">
        <f>IF($A27="","",IF(OR($B27="",$C27="",$E27="",$F27="",$G27="",$H27="",$I27="",$K27=""),"Pflichtangabe fehlt",IF($P27&lt;&gt;"Verknüpft","Übergabe-ID prüfen",IF(AND($K27="Erledigt",$L27=""),"Erledigt-Datum fehlt",IF(AND($D27&lt;&gt;"",$C27&lt;&gt;"",$D27&lt;$C27),"Frist vor Erfassung",IF($N27="Überfällig","Aufgabe überfällig","OK"))))))</f>
        <v/>
      </c>
    </row>
    <row r="28" ht="38" customHeight="1">
      <c r="A28" s="19" t="n"/>
      <c r="B28" s="19" t="n"/>
      <c r="C28" s="34" t="n"/>
      <c r="D28" s="34" t="n"/>
      <c r="E28" s="19" t="n"/>
      <c r="F28" s="19" t="n"/>
      <c r="G28" s="19" t="n"/>
      <c r="H28" s="19" t="n"/>
      <c r="I28" s="19" t="n"/>
      <c r="J28" s="26" t="n"/>
      <c r="K28" s="19" t="n"/>
      <c r="L28" s="34" t="n"/>
      <c r="M28" s="25">
        <f>IF(OR($A28="",$D28="",$K28="Erledigt"),"",$D28-TODAY())</f>
        <v/>
      </c>
      <c r="N28" s="13">
        <f>IF($A28="","",IF($K28="Erledigt","Erledigt",IF($D28="","Ohne Frist",IF($D28&lt;TODAY(),"Überfällig",IF($D28&lt;=TODAY()+'Parameter'!$B$5,"Bald fällig","Offen")))))</f>
        <v/>
      </c>
      <c r="O28" s="19" t="n"/>
      <c r="P28" s="13">
        <f>IF($A28="","",IF($B28="","Übergabe-ID fehlt",IFERROR(IF(VLOOKUP($B28,'Übergaben'!$A$5:$A$104,1,FALSE)=$B28,"Verknüpft","ID nicht gefunden"),"ID nicht gefunden")))</f>
        <v/>
      </c>
      <c r="Q28" s="13">
        <f>IF($A28="","",IF(OR($B28="",$C28="",$E28="",$F28="",$G28="",$H28="",$I28="",$K28=""),"Pflichtangabe fehlt",IF($P28&lt;&gt;"Verknüpft","Übergabe-ID prüfen",IF(AND($K28="Erledigt",$L28=""),"Erledigt-Datum fehlt",IF(AND($D28&lt;&gt;"",$C28&lt;&gt;"",$D28&lt;$C28),"Frist vor Erfassung",IF($N28="Überfällig","Aufgabe überfällig","OK"))))))</f>
        <v/>
      </c>
    </row>
    <row r="29" ht="38" customHeight="1">
      <c r="A29" s="19" t="n"/>
      <c r="B29" s="19" t="n"/>
      <c r="C29" s="34" t="n"/>
      <c r="D29" s="34" t="n"/>
      <c r="E29" s="19" t="n"/>
      <c r="F29" s="19" t="n"/>
      <c r="G29" s="19" t="n"/>
      <c r="H29" s="19" t="n"/>
      <c r="I29" s="19" t="n"/>
      <c r="J29" s="26" t="n"/>
      <c r="K29" s="19" t="n"/>
      <c r="L29" s="34" t="n"/>
      <c r="M29" s="23">
        <f>IF(OR($A29="",$D29="",$K29="Erledigt"),"",$D29-TODAY())</f>
        <v/>
      </c>
      <c r="N29" s="10">
        <f>IF($A29="","",IF($K29="Erledigt","Erledigt",IF($D29="","Ohne Frist",IF($D29&lt;TODAY(),"Überfällig",IF($D29&lt;=TODAY()+'Parameter'!$B$5,"Bald fällig","Offen")))))</f>
        <v/>
      </c>
      <c r="O29" s="19" t="n"/>
      <c r="P29" s="10">
        <f>IF($A29="","",IF($B29="","Übergabe-ID fehlt",IFERROR(IF(VLOOKUP($B29,'Übergaben'!$A$5:$A$104,1,FALSE)=$B29,"Verknüpft","ID nicht gefunden"),"ID nicht gefunden")))</f>
        <v/>
      </c>
      <c r="Q29" s="10">
        <f>IF($A29="","",IF(OR($B29="",$C29="",$E29="",$F29="",$G29="",$H29="",$I29="",$K29=""),"Pflichtangabe fehlt",IF($P29&lt;&gt;"Verknüpft","Übergabe-ID prüfen",IF(AND($K29="Erledigt",$L29=""),"Erledigt-Datum fehlt",IF(AND($D29&lt;&gt;"",$C29&lt;&gt;"",$D29&lt;$C29),"Frist vor Erfassung",IF($N29="Überfällig","Aufgabe überfällig","OK"))))))</f>
        <v/>
      </c>
    </row>
    <row r="30" ht="38" customHeight="1">
      <c r="A30" s="19" t="n"/>
      <c r="B30" s="19" t="n"/>
      <c r="C30" s="34" t="n"/>
      <c r="D30" s="34" t="n"/>
      <c r="E30" s="19" t="n"/>
      <c r="F30" s="19" t="n"/>
      <c r="G30" s="19" t="n"/>
      <c r="H30" s="19" t="n"/>
      <c r="I30" s="19" t="n"/>
      <c r="J30" s="26" t="n"/>
      <c r="K30" s="19" t="n"/>
      <c r="L30" s="34" t="n"/>
      <c r="M30" s="25">
        <f>IF(OR($A30="",$D30="",$K30="Erledigt"),"",$D30-TODAY())</f>
        <v/>
      </c>
      <c r="N30" s="13">
        <f>IF($A30="","",IF($K30="Erledigt","Erledigt",IF($D30="","Ohne Frist",IF($D30&lt;TODAY(),"Überfällig",IF($D30&lt;=TODAY()+'Parameter'!$B$5,"Bald fällig","Offen")))))</f>
        <v/>
      </c>
      <c r="O30" s="19" t="n"/>
      <c r="P30" s="13">
        <f>IF($A30="","",IF($B30="","Übergabe-ID fehlt",IFERROR(IF(VLOOKUP($B30,'Übergaben'!$A$5:$A$104,1,FALSE)=$B30,"Verknüpft","ID nicht gefunden"),"ID nicht gefunden")))</f>
        <v/>
      </c>
      <c r="Q30" s="13">
        <f>IF($A30="","",IF(OR($B30="",$C30="",$E30="",$F30="",$G30="",$H30="",$I30="",$K30=""),"Pflichtangabe fehlt",IF($P30&lt;&gt;"Verknüpft","Übergabe-ID prüfen",IF(AND($K30="Erledigt",$L30=""),"Erledigt-Datum fehlt",IF(AND($D30&lt;&gt;"",$C30&lt;&gt;"",$D30&lt;$C30),"Frist vor Erfassung",IF($N30="Überfällig","Aufgabe überfällig","OK"))))))</f>
        <v/>
      </c>
    </row>
    <row r="31" ht="38" customHeight="1">
      <c r="A31" s="19" t="n"/>
      <c r="B31" s="19" t="n"/>
      <c r="C31" s="34" t="n"/>
      <c r="D31" s="34" t="n"/>
      <c r="E31" s="19" t="n"/>
      <c r="F31" s="19" t="n"/>
      <c r="G31" s="19" t="n"/>
      <c r="H31" s="19" t="n"/>
      <c r="I31" s="19" t="n"/>
      <c r="J31" s="26" t="n"/>
      <c r="K31" s="19" t="n"/>
      <c r="L31" s="34" t="n"/>
      <c r="M31" s="23">
        <f>IF(OR($A31="",$D31="",$K31="Erledigt"),"",$D31-TODAY())</f>
        <v/>
      </c>
      <c r="N31" s="10">
        <f>IF($A31="","",IF($K31="Erledigt","Erledigt",IF($D31="","Ohne Frist",IF($D31&lt;TODAY(),"Überfällig",IF($D31&lt;=TODAY()+'Parameter'!$B$5,"Bald fällig","Offen")))))</f>
        <v/>
      </c>
      <c r="O31" s="19" t="n"/>
      <c r="P31" s="10">
        <f>IF($A31="","",IF($B31="","Übergabe-ID fehlt",IFERROR(IF(VLOOKUP($B31,'Übergaben'!$A$5:$A$104,1,FALSE)=$B31,"Verknüpft","ID nicht gefunden"),"ID nicht gefunden")))</f>
        <v/>
      </c>
      <c r="Q31" s="10">
        <f>IF($A31="","",IF(OR($B31="",$C31="",$E31="",$F31="",$G31="",$H31="",$I31="",$K31=""),"Pflichtangabe fehlt",IF($P31&lt;&gt;"Verknüpft","Übergabe-ID prüfen",IF(AND($K31="Erledigt",$L31=""),"Erledigt-Datum fehlt",IF(AND($D31&lt;&gt;"",$C31&lt;&gt;"",$D31&lt;$C31),"Frist vor Erfassung",IF($N31="Überfällig","Aufgabe überfällig","OK"))))))</f>
        <v/>
      </c>
    </row>
    <row r="32" ht="38" customHeight="1">
      <c r="A32" s="19" t="n"/>
      <c r="B32" s="19" t="n"/>
      <c r="C32" s="34" t="n"/>
      <c r="D32" s="34" t="n"/>
      <c r="E32" s="19" t="n"/>
      <c r="F32" s="19" t="n"/>
      <c r="G32" s="19" t="n"/>
      <c r="H32" s="19" t="n"/>
      <c r="I32" s="19" t="n"/>
      <c r="J32" s="26" t="n"/>
      <c r="K32" s="19" t="n"/>
      <c r="L32" s="34" t="n"/>
      <c r="M32" s="25">
        <f>IF(OR($A32="",$D32="",$K32="Erledigt"),"",$D32-TODAY())</f>
        <v/>
      </c>
      <c r="N32" s="13">
        <f>IF($A32="","",IF($K32="Erledigt","Erledigt",IF($D32="","Ohne Frist",IF($D32&lt;TODAY(),"Überfällig",IF($D32&lt;=TODAY()+'Parameter'!$B$5,"Bald fällig","Offen")))))</f>
        <v/>
      </c>
      <c r="O32" s="19" t="n"/>
      <c r="P32" s="13">
        <f>IF($A32="","",IF($B32="","Übergabe-ID fehlt",IFERROR(IF(VLOOKUP($B32,'Übergaben'!$A$5:$A$104,1,FALSE)=$B32,"Verknüpft","ID nicht gefunden"),"ID nicht gefunden")))</f>
        <v/>
      </c>
      <c r="Q32" s="13">
        <f>IF($A32="","",IF(OR($B32="",$C32="",$E32="",$F32="",$G32="",$H32="",$I32="",$K32=""),"Pflichtangabe fehlt",IF($P32&lt;&gt;"Verknüpft","Übergabe-ID prüfen",IF(AND($K32="Erledigt",$L32=""),"Erledigt-Datum fehlt",IF(AND($D32&lt;&gt;"",$C32&lt;&gt;"",$D32&lt;$C32),"Frist vor Erfassung",IF($N32="Überfällig","Aufgabe überfällig","OK"))))))</f>
        <v/>
      </c>
    </row>
    <row r="33" ht="38" customHeight="1">
      <c r="A33" s="19" t="n"/>
      <c r="B33" s="19" t="n"/>
      <c r="C33" s="34" t="n"/>
      <c r="D33" s="34" t="n"/>
      <c r="E33" s="19" t="n"/>
      <c r="F33" s="19" t="n"/>
      <c r="G33" s="19" t="n"/>
      <c r="H33" s="19" t="n"/>
      <c r="I33" s="19" t="n"/>
      <c r="J33" s="26" t="n"/>
      <c r="K33" s="19" t="n"/>
      <c r="L33" s="34" t="n"/>
      <c r="M33" s="23">
        <f>IF(OR($A33="",$D33="",$K33="Erledigt"),"",$D33-TODAY())</f>
        <v/>
      </c>
      <c r="N33" s="10">
        <f>IF($A33="","",IF($K33="Erledigt","Erledigt",IF($D33="","Ohne Frist",IF($D33&lt;TODAY(),"Überfällig",IF($D33&lt;=TODAY()+'Parameter'!$B$5,"Bald fällig","Offen")))))</f>
        <v/>
      </c>
      <c r="O33" s="19" t="n"/>
      <c r="P33" s="10">
        <f>IF($A33="","",IF($B33="","Übergabe-ID fehlt",IFERROR(IF(VLOOKUP($B33,'Übergaben'!$A$5:$A$104,1,FALSE)=$B33,"Verknüpft","ID nicht gefunden"),"ID nicht gefunden")))</f>
        <v/>
      </c>
      <c r="Q33" s="10">
        <f>IF($A33="","",IF(OR($B33="",$C33="",$E33="",$F33="",$G33="",$H33="",$I33="",$K33=""),"Pflichtangabe fehlt",IF($P33&lt;&gt;"Verknüpft","Übergabe-ID prüfen",IF(AND($K33="Erledigt",$L33=""),"Erledigt-Datum fehlt",IF(AND($D33&lt;&gt;"",$C33&lt;&gt;"",$D33&lt;$C33),"Frist vor Erfassung",IF($N33="Überfällig","Aufgabe überfällig","OK"))))))</f>
        <v/>
      </c>
    </row>
    <row r="34" ht="38" customHeight="1">
      <c r="A34" s="19" t="n"/>
      <c r="B34" s="19" t="n"/>
      <c r="C34" s="34" t="n"/>
      <c r="D34" s="34" t="n"/>
      <c r="E34" s="19" t="n"/>
      <c r="F34" s="19" t="n"/>
      <c r="G34" s="19" t="n"/>
      <c r="H34" s="19" t="n"/>
      <c r="I34" s="19" t="n"/>
      <c r="J34" s="26" t="n"/>
      <c r="K34" s="19" t="n"/>
      <c r="L34" s="34" t="n"/>
      <c r="M34" s="25">
        <f>IF(OR($A34="",$D34="",$K34="Erledigt"),"",$D34-TODAY())</f>
        <v/>
      </c>
      <c r="N34" s="13">
        <f>IF($A34="","",IF($K34="Erledigt","Erledigt",IF($D34="","Ohne Frist",IF($D34&lt;TODAY(),"Überfällig",IF($D34&lt;=TODAY()+'Parameter'!$B$5,"Bald fällig","Offen")))))</f>
        <v/>
      </c>
      <c r="O34" s="19" t="n"/>
      <c r="P34" s="13">
        <f>IF($A34="","",IF($B34="","Übergabe-ID fehlt",IFERROR(IF(VLOOKUP($B34,'Übergaben'!$A$5:$A$104,1,FALSE)=$B34,"Verknüpft","ID nicht gefunden"),"ID nicht gefunden")))</f>
        <v/>
      </c>
      <c r="Q34" s="13">
        <f>IF($A34="","",IF(OR($B34="",$C34="",$E34="",$F34="",$G34="",$H34="",$I34="",$K34=""),"Pflichtangabe fehlt",IF($P34&lt;&gt;"Verknüpft","Übergabe-ID prüfen",IF(AND($K34="Erledigt",$L34=""),"Erledigt-Datum fehlt",IF(AND($D34&lt;&gt;"",$C34&lt;&gt;"",$D34&lt;$C34),"Frist vor Erfassung",IF($N34="Überfällig","Aufgabe überfällig","OK"))))))</f>
        <v/>
      </c>
    </row>
    <row r="35" ht="38" customHeight="1">
      <c r="A35" s="19" t="n"/>
      <c r="B35" s="19" t="n"/>
      <c r="C35" s="34" t="n"/>
      <c r="D35" s="34" t="n"/>
      <c r="E35" s="19" t="n"/>
      <c r="F35" s="19" t="n"/>
      <c r="G35" s="19" t="n"/>
      <c r="H35" s="19" t="n"/>
      <c r="I35" s="19" t="n"/>
      <c r="J35" s="26" t="n"/>
      <c r="K35" s="19" t="n"/>
      <c r="L35" s="34" t="n"/>
      <c r="M35" s="23">
        <f>IF(OR($A35="",$D35="",$K35="Erledigt"),"",$D35-TODAY())</f>
        <v/>
      </c>
      <c r="N35" s="10">
        <f>IF($A35="","",IF($K35="Erledigt","Erledigt",IF($D35="","Ohne Frist",IF($D35&lt;TODAY(),"Überfällig",IF($D35&lt;=TODAY()+'Parameter'!$B$5,"Bald fällig","Offen")))))</f>
        <v/>
      </c>
      <c r="O35" s="19" t="n"/>
      <c r="P35" s="10">
        <f>IF($A35="","",IF($B35="","Übergabe-ID fehlt",IFERROR(IF(VLOOKUP($B35,'Übergaben'!$A$5:$A$104,1,FALSE)=$B35,"Verknüpft","ID nicht gefunden"),"ID nicht gefunden")))</f>
        <v/>
      </c>
      <c r="Q35" s="10">
        <f>IF($A35="","",IF(OR($B35="",$C35="",$E35="",$F35="",$G35="",$H35="",$I35="",$K35=""),"Pflichtangabe fehlt",IF($P35&lt;&gt;"Verknüpft","Übergabe-ID prüfen",IF(AND($K35="Erledigt",$L35=""),"Erledigt-Datum fehlt",IF(AND($D35&lt;&gt;"",$C35&lt;&gt;"",$D35&lt;$C35),"Frist vor Erfassung",IF($N35="Überfällig","Aufgabe überfällig","OK"))))))</f>
        <v/>
      </c>
    </row>
    <row r="36" ht="38" customHeight="1">
      <c r="A36" s="19" t="n"/>
      <c r="B36" s="19" t="n"/>
      <c r="C36" s="34" t="n"/>
      <c r="D36" s="34" t="n"/>
      <c r="E36" s="19" t="n"/>
      <c r="F36" s="19" t="n"/>
      <c r="G36" s="19" t="n"/>
      <c r="H36" s="19" t="n"/>
      <c r="I36" s="19" t="n"/>
      <c r="J36" s="26" t="n"/>
      <c r="K36" s="19" t="n"/>
      <c r="L36" s="34" t="n"/>
      <c r="M36" s="25">
        <f>IF(OR($A36="",$D36="",$K36="Erledigt"),"",$D36-TODAY())</f>
        <v/>
      </c>
      <c r="N36" s="13">
        <f>IF($A36="","",IF($K36="Erledigt","Erledigt",IF($D36="","Ohne Frist",IF($D36&lt;TODAY(),"Überfällig",IF($D36&lt;=TODAY()+'Parameter'!$B$5,"Bald fällig","Offen")))))</f>
        <v/>
      </c>
      <c r="O36" s="19" t="n"/>
      <c r="P36" s="13">
        <f>IF($A36="","",IF($B36="","Übergabe-ID fehlt",IFERROR(IF(VLOOKUP($B36,'Übergaben'!$A$5:$A$104,1,FALSE)=$B36,"Verknüpft","ID nicht gefunden"),"ID nicht gefunden")))</f>
        <v/>
      </c>
      <c r="Q36" s="13">
        <f>IF($A36="","",IF(OR($B36="",$C36="",$E36="",$F36="",$G36="",$H36="",$I36="",$K36=""),"Pflichtangabe fehlt",IF($P36&lt;&gt;"Verknüpft","Übergabe-ID prüfen",IF(AND($K36="Erledigt",$L36=""),"Erledigt-Datum fehlt",IF(AND($D36&lt;&gt;"",$C36&lt;&gt;"",$D36&lt;$C36),"Frist vor Erfassung",IF($N36="Überfällig","Aufgabe überfällig","OK"))))))</f>
        <v/>
      </c>
    </row>
    <row r="37" ht="38" customHeight="1">
      <c r="A37" s="19" t="n"/>
      <c r="B37" s="19" t="n"/>
      <c r="C37" s="34" t="n"/>
      <c r="D37" s="34" t="n"/>
      <c r="E37" s="19" t="n"/>
      <c r="F37" s="19" t="n"/>
      <c r="G37" s="19" t="n"/>
      <c r="H37" s="19" t="n"/>
      <c r="I37" s="19" t="n"/>
      <c r="J37" s="26" t="n"/>
      <c r="K37" s="19" t="n"/>
      <c r="L37" s="34" t="n"/>
      <c r="M37" s="23">
        <f>IF(OR($A37="",$D37="",$K37="Erledigt"),"",$D37-TODAY())</f>
        <v/>
      </c>
      <c r="N37" s="10">
        <f>IF($A37="","",IF($K37="Erledigt","Erledigt",IF($D37="","Ohne Frist",IF($D37&lt;TODAY(),"Überfällig",IF($D37&lt;=TODAY()+'Parameter'!$B$5,"Bald fällig","Offen")))))</f>
        <v/>
      </c>
      <c r="O37" s="19" t="n"/>
      <c r="P37" s="10">
        <f>IF($A37="","",IF($B37="","Übergabe-ID fehlt",IFERROR(IF(VLOOKUP($B37,'Übergaben'!$A$5:$A$104,1,FALSE)=$B37,"Verknüpft","ID nicht gefunden"),"ID nicht gefunden")))</f>
        <v/>
      </c>
      <c r="Q37" s="10">
        <f>IF($A37="","",IF(OR($B37="",$C37="",$E37="",$F37="",$G37="",$H37="",$I37="",$K37=""),"Pflichtangabe fehlt",IF($P37&lt;&gt;"Verknüpft","Übergabe-ID prüfen",IF(AND($K37="Erledigt",$L37=""),"Erledigt-Datum fehlt",IF(AND($D37&lt;&gt;"",$C37&lt;&gt;"",$D37&lt;$C37),"Frist vor Erfassung",IF($N37="Überfällig","Aufgabe überfällig","OK"))))))</f>
        <v/>
      </c>
    </row>
    <row r="38" ht="38" customHeight="1">
      <c r="A38" s="19" t="n"/>
      <c r="B38" s="19" t="n"/>
      <c r="C38" s="34" t="n"/>
      <c r="D38" s="34" t="n"/>
      <c r="E38" s="19" t="n"/>
      <c r="F38" s="19" t="n"/>
      <c r="G38" s="19" t="n"/>
      <c r="H38" s="19" t="n"/>
      <c r="I38" s="19" t="n"/>
      <c r="J38" s="26" t="n"/>
      <c r="K38" s="19" t="n"/>
      <c r="L38" s="34" t="n"/>
      <c r="M38" s="25">
        <f>IF(OR($A38="",$D38="",$K38="Erledigt"),"",$D38-TODAY())</f>
        <v/>
      </c>
      <c r="N38" s="13">
        <f>IF($A38="","",IF($K38="Erledigt","Erledigt",IF($D38="","Ohne Frist",IF($D38&lt;TODAY(),"Überfällig",IF($D38&lt;=TODAY()+'Parameter'!$B$5,"Bald fällig","Offen")))))</f>
        <v/>
      </c>
      <c r="O38" s="19" t="n"/>
      <c r="P38" s="13">
        <f>IF($A38="","",IF($B38="","Übergabe-ID fehlt",IFERROR(IF(VLOOKUP($B38,'Übergaben'!$A$5:$A$104,1,FALSE)=$B38,"Verknüpft","ID nicht gefunden"),"ID nicht gefunden")))</f>
        <v/>
      </c>
      <c r="Q38" s="13">
        <f>IF($A38="","",IF(OR($B38="",$C38="",$E38="",$F38="",$G38="",$H38="",$I38="",$K38=""),"Pflichtangabe fehlt",IF($P38&lt;&gt;"Verknüpft","Übergabe-ID prüfen",IF(AND($K38="Erledigt",$L38=""),"Erledigt-Datum fehlt",IF(AND($D38&lt;&gt;"",$C38&lt;&gt;"",$D38&lt;$C38),"Frist vor Erfassung",IF($N38="Überfällig","Aufgabe überfällig","OK"))))))</f>
        <v/>
      </c>
    </row>
    <row r="39" ht="38" customHeight="1">
      <c r="A39" s="19" t="n"/>
      <c r="B39" s="19" t="n"/>
      <c r="C39" s="34" t="n"/>
      <c r="D39" s="34" t="n"/>
      <c r="E39" s="19" t="n"/>
      <c r="F39" s="19" t="n"/>
      <c r="G39" s="19" t="n"/>
      <c r="H39" s="19" t="n"/>
      <c r="I39" s="19" t="n"/>
      <c r="J39" s="26" t="n"/>
      <c r="K39" s="19" t="n"/>
      <c r="L39" s="34" t="n"/>
      <c r="M39" s="23">
        <f>IF(OR($A39="",$D39="",$K39="Erledigt"),"",$D39-TODAY())</f>
        <v/>
      </c>
      <c r="N39" s="10">
        <f>IF($A39="","",IF($K39="Erledigt","Erledigt",IF($D39="","Ohne Frist",IF($D39&lt;TODAY(),"Überfällig",IF($D39&lt;=TODAY()+'Parameter'!$B$5,"Bald fällig","Offen")))))</f>
        <v/>
      </c>
      <c r="O39" s="19" t="n"/>
      <c r="P39" s="10">
        <f>IF($A39="","",IF($B39="","Übergabe-ID fehlt",IFERROR(IF(VLOOKUP($B39,'Übergaben'!$A$5:$A$104,1,FALSE)=$B39,"Verknüpft","ID nicht gefunden"),"ID nicht gefunden")))</f>
        <v/>
      </c>
      <c r="Q39" s="10">
        <f>IF($A39="","",IF(OR($B39="",$C39="",$E39="",$F39="",$G39="",$H39="",$I39="",$K39=""),"Pflichtangabe fehlt",IF($P39&lt;&gt;"Verknüpft","Übergabe-ID prüfen",IF(AND($K39="Erledigt",$L39=""),"Erledigt-Datum fehlt",IF(AND($D39&lt;&gt;"",$C39&lt;&gt;"",$D39&lt;$C39),"Frist vor Erfassung",IF($N39="Überfällig","Aufgabe überfällig","OK"))))))</f>
        <v/>
      </c>
    </row>
    <row r="40" ht="38" customHeight="1">
      <c r="A40" s="19" t="n"/>
      <c r="B40" s="19" t="n"/>
      <c r="C40" s="34" t="n"/>
      <c r="D40" s="34" t="n"/>
      <c r="E40" s="19" t="n"/>
      <c r="F40" s="19" t="n"/>
      <c r="G40" s="19" t="n"/>
      <c r="H40" s="19" t="n"/>
      <c r="I40" s="19" t="n"/>
      <c r="J40" s="26" t="n"/>
      <c r="K40" s="19" t="n"/>
      <c r="L40" s="34" t="n"/>
      <c r="M40" s="25">
        <f>IF(OR($A40="",$D40="",$K40="Erledigt"),"",$D40-TODAY())</f>
        <v/>
      </c>
      <c r="N40" s="13">
        <f>IF($A40="","",IF($K40="Erledigt","Erledigt",IF($D40="","Ohne Frist",IF($D40&lt;TODAY(),"Überfällig",IF($D40&lt;=TODAY()+'Parameter'!$B$5,"Bald fällig","Offen")))))</f>
        <v/>
      </c>
      <c r="O40" s="19" t="n"/>
      <c r="P40" s="13">
        <f>IF($A40="","",IF($B40="","Übergabe-ID fehlt",IFERROR(IF(VLOOKUP($B40,'Übergaben'!$A$5:$A$104,1,FALSE)=$B40,"Verknüpft","ID nicht gefunden"),"ID nicht gefunden")))</f>
        <v/>
      </c>
      <c r="Q40" s="13">
        <f>IF($A40="","",IF(OR($B40="",$C40="",$E40="",$F40="",$G40="",$H40="",$I40="",$K40=""),"Pflichtangabe fehlt",IF($P40&lt;&gt;"Verknüpft","Übergabe-ID prüfen",IF(AND($K40="Erledigt",$L40=""),"Erledigt-Datum fehlt",IF(AND($D40&lt;&gt;"",$C40&lt;&gt;"",$D40&lt;$C40),"Frist vor Erfassung",IF($N40="Überfällig","Aufgabe überfällig","OK"))))))</f>
        <v/>
      </c>
    </row>
    <row r="41" ht="38" customHeight="1">
      <c r="A41" s="19" t="n"/>
      <c r="B41" s="19" t="n"/>
      <c r="C41" s="34" t="n"/>
      <c r="D41" s="34" t="n"/>
      <c r="E41" s="19" t="n"/>
      <c r="F41" s="19" t="n"/>
      <c r="G41" s="19" t="n"/>
      <c r="H41" s="19" t="n"/>
      <c r="I41" s="19" t="n"/>
      <c r="J41" s="26" t="n"/>
      <c r="K41" s="19" t="n"/>
      <c r="L41" s="34" t="n"/>
      <c r="M41" s="23">
        <f>IF(OR($A41="",$D41="",$K41="Erledigt"),"",$D41-TODAY())</f>
        <v/>
      </c>
      <c r="N41" s="10">
        <f>IF($A41="","",IF($K41="Erledigt","Erledigt",IF($D41="","Ohne Frist",IF($D41&lt;TODAY(),"Überfällig",IF($D41&lt;=TODAY()+'Parameter'!$B$5,"Bald fällig","Offen")))))</f>
        <v/>
      </c>
      <c r="O41" s="19" t="n"/>
      <c r="P41" s="10">
        <f>IF($A41="","",IF($B41="","Übergabe-ID fehlt",IFERROR(IF(VLOOKUP($B41,'Übergaben'!$A$5:$A$104,1,FALSE)=$B41,"Verknüpft","ID nicht gefunden"),"ID nicht gefunden")))</f>
        <v/>
      </c>
      <c r="Q41" s="10">
        <f>IF($A41="","",IF(OR($B41="",$C41="",$E41="",$F41="",$G41="",$H41="",$I41="",$K41=""),"Pflichtangabe fehlt",IF($P41&lt;&gt;"Verknüpft","Übergabe-ID prüfen",IF(AND($K41="Erledigt",$L41=""),"Erledigt-Datum fehlt",IF(AND($D41&lt;&gt;"",$C41&lt;&gt;"",$D41&lt;$C41),"Frist vor Erfassung",IF($N41="Überfällig","Aufgabe überfällig","OK"))))))</f>
        <v/>
      </c>
    </row>
    <row r="42" ht="38" customHeight="1">
      <c r="A42" s="19" t="n"/>
      <c r="B42" s="19" t="n"/>
      <c r="C42" s="34" t="n"/>
      <c r="D42" s="34" t="n"/>
      <c r="E42" s="19" t="n"/>
      <c r="F42" s="19" t="n"/>
      <c r="G42" s="19" t="n"/>
      <c r="H42" s="19" t="n"/>
      <c r="I42" s="19" t="n"/>
      <c r="J42" s="26" t="n"/>
      <c r="K42" s="19" t="n"/>
      <c r="L42" s="34" t="n"/>
      <c r="M42" s="25">
        <f>IF(OR($A42="",$D42="",$K42="Erledigt"),"",$D42-TODAY())</f>
        <v/>
      </c>
      <c r="N42" s="13">
        <f>IF($A42="","",IF($K42="Erledigt","Erledigt",IF($D42="","Ohne Frist",IF($D42&lt;TODAY(),"Überfällig",IF($D42&lt;=TODAY()+'Parameter'!$B$5,"Bald fällig","Offen")))))</f>
        <v/>
      </c>
      <c r="O42" s="19" t="n"/>
      <c r="P42" s="13">
        <f>IF($A42="","",IF($B42="","Übergabe-ID fehlt",IFERROR(IF(VLOOKUP($B42,'Übergaben'!$A$5:$A$104,1,FALSE)=$B42,"Verknüpft","ID nicht gefunden"),"ID nicht gefunden")))</f>
        <v/>
      </c>
      <c r="Q42" s="13">
        <f>IF($A42="","",IF(OR($B42="",$C42="",$E42="",$F42="",$G42="",$H42="",$I42="",$K42=""),"Pflichtangabe fehlt",IF($P42&lt;&gt;"Verknüpft","Übergabe-ID prüfen",IF(AND($K42="Erledigt",$L42=""),"Erledigt-Datum fehlt",IF(AND($D42&lt;&gt;"",$C42&lt;&gt;"",$D42&lt;$C42),"Frist vor Erfassung",IF($N42="Überfällig","Aufgabe überfällig","OK"))))))</f>
        <v/>
      </c>
    </row>
    <row r="43" ht="38" customHeight="1">
      <c r="A43" s="19" t="n"/>
      <c r="B43" s="19" t="n"/>
      <c r="C43" s="34" t="n"/>
      <c r="D43" s="34" t="n"/>
      <c r="E43" s="19" t="n"/>
      <c r="F43" s="19" t="n"/>
      <c r="G43" s="19" t="n"/>
      <c r="H43" s="19" t="n"/>
      <c r="I43" s="19" t="n"/>
      <c r="J43" s="26" t="n"/>
      <c r="K43" s="19" t="n"/>
      <c r="L43" s="34" t="n"/>
      <c r="M43" s="23">
        <f>IF(OR($A43="",$D43="",$K43="Erledigt"),"",$D43-TODAY())</f>
        <v/>
      </c>
      <c r="N43" s="10">
        <f>IF($A43="","",IF($K43="Erledigt","Erledigt",IF($D43="","Ohne Frist",IF($D43&lt;TODAY(),"Überfällig",IF($D43&lt;=TODAY()+'Parameter'!$B$5,"Bald fällig","Offen")))))</f>
        <v/>
      </c>
      <c r="O43" s="19" t="n"/>
      <c r="P43" s="10">
        <f>IF($A43="","",IF($B43="","Übergabe-ID fehlt",IFERROR(IF(VLOOKUP($B43,'Übergaben'!$A$5:$A$104,1,FALSE)=$B43,"Verknüpft","ID nicht gefunden"),"ID nicht gefunden")))</f>
        <v/>
      </c>
      <c r="Q43" s="10">
        <f>IF($A43="","",IF(OR($B43="",$C43="",$E43="",$F43="",$G43="",$H43="",$I43="",$K43=""),"Pflichtangabe fehlt",IF($P43&lt;&gt;"Verknüpft","Übergabe-ID prüfen",IF(AND($K43="Erledigt",$L43=""),"Erledigt-Datum fehlt",IF(AND($D43&lt;&gt;"",$C43&lt;&gt;"",$D43&lt;$C43),"Frist vor Erfassung",IF($N43="Überfällig","Aufgabe überfällig","OK"))))))</f>
        <v/>
      </c>
    </row>
    <row r="44" ht="38" customHeight="1">
      <c r="A44" s="19" t="n"/>
      <c r="B44" s="19" t="n"/>
      <c r="C44" s="34" t="n"/>
      <c r="D44" s="34" t="n"/>
      <c r="E44" s="19" t="n"/>
      <c r="F44" s="19" t="n"/>
      <c r="G44" s="19" t="n"/>
      <c r="H44" s="19" t="n"/>
      <c r="I44" s="19" t="n"/>
      <c r="J44" s="26" t="n"/>
      <c r="K44" s="19" t="n"/>
      <c r="L44" s="34" t="n"/>
      <c r="M44" s="25">
        <f>IF(OR($A44="",$D44="",$K44="Erledigt"),"",$D44-TODAY())</f>
        <v/>
      </c>
      <c r="N44" s="13">
        <f>IF($A44="","",IF($K44="Erledigt","Erledigt",IF($D44="","Ohne Frist",IF($D44&lt;TODAY(),"Überfällig",IF($D44&lt;=TODAY()+'Parameter'!$B$5,"Bald fällig","Offen")))))</f>
        <v/>
      </c>
      <c r="O44" s="19" t="n"/>
      <c r="P44" s="13">
        <f>IF($A44="","",IF($B44="","Übergabe-ID fehlt",IFERROR(IF(VLOOKUP($B44,'Übergaben'!$A$5:$A$104,1,FALSE)=$B44,"Verknüpft","ID nicht gefunden"),"ID nicht gefunden")))</f>
        <v/>
      </c>
      <c r="Q44" s="13">
        <f>IF($A44="","",IF(OR($B44="",$C44="",$E44="",$F44="",$G44="",$H44="",$I44="",$K44=""),"Pflichtangabe fehlt",IF($P44&lt;&gt;"Verknüpft","Übergabe-ID prüfen",IF(AND($K44="Erledigt",$L44=""),"Erledigt-Datum fehlt",IF(AND($D44&lt;&gt;"",$C44&lt;&gt;"",$D44&lt;$C44),"Frist vor Erfassung",IF($N44="Überfällig","Aufgabe überfällig","OK"))))))</f>
        <v/>
      </c>
    </row>
    <row r="45" ht="38" customHeight="1">
      <c r="A45" s="19" t="n"/>
      <c r="B45" s="19" t="n"/>
      <c r="C45" s="34" t="n"/>
      <c r="D45" s="34" t="n"/>
      <c r="E45" s="19" t="n"/>
      <c r="F45" s="19" t="n"/>
      <c r="G45" s="19" t="n"/>
      <c r="H45" s="19" t="n"/>
      <c r="I45" s="19" t="n"/>
      <c r="J45" s="26" t="n"/>
      <c r="K45" s="19" t="n"/>
      <c r="L45" s="34" t="n"/>
      <c r="M45" s="23">
        <f>IF(OR($A45="",$D45="",$K45="Erledigt"),"",$D45-TODAY())</f>
        <v/>
      </c>
      <c r="N45" s="10">
        <f>IF($A45="","",IF($K45="Erledigt","Erledigt",IF($D45="","Ohne Frist",IF($D45&lt;TODAY(),"Überfällig",IF($D45&lt;=TODAY()+'Parameter'!$B$5,"Bald fällig","Offen")))))</f>
        <v/>
      </c>
      <c r="O45" s="19" t="n"/>
      <c r="P45" s="10">
        <f>IF($A45="","",IF($B45="","Übergabe-ID fehlt",IFERROR(IF(VLOOKUP($B45,'Übergaben'!$A$5:$A$104,1,FALSE)=$B45,"Verknüpft","ID nicht gefunden"),"ID nicht gefunden")))</f>
        <v/>
      </c>
      <c r="Q45" s="10">
        <f>IF($A45="","",IF(OR($B45="",$C45="",$E45="",$F45="",$G45="",$H45="",$I45="",$K45=""),"Pflichtangabe fehlt",IF($P45&lt;&gt;"Verknüpft","Übergabe-ID prüfen",IF(AND($K45="Erledigt",$L45=""),"Erledigt-Datum fehlt",IF(AND($D45&lt;&gt;"",$C45&lt;&gt;"",$D45&lt;$C45),"Frist vor Erfassung",IF($N45="Überfällig","Aufgabe überfällig","OK"))))))</f>
        <v/>
      </c>
    </row>
    <row r="46" ht="38" customHeight="1">
      <c r="A46" s="19" t="n"/>
      <c r="B46" s="19" t="n"/>
      <c r="C46" s="34" t="n"/>
      <c r="D46" s="34" t="n"/>
      <c r="E46" s="19" t="n"/>
      <c r="F46" s="19" t="n"/>
      <c r="G46" s="19" t="n"/>
      <c r="H46" s="19" t="n"/>
      <c r="I46" s="19" t="n"/>
      <c r="J46" s="26" t="n"/>
      <c r="K46" s="19" t="n"/>
      <c r="L46" s="34" t="n"/>
      <c r="M46" s="25">
        <f>IF(OR($A46="",$D46="",$K46="Erledigt"),"",$D46-TODAY())</f>
        <v/>
      </c>
      <c r="N46" s="13">
        <f>IF($A46="","",IF($K46="Erledigt","Erledigt",IF($D46="","Ohne Frist",IF($D46&lt;TODAY(),"Überfällig",IF($D46&lt;=TODAY()+'Parameter'!$B$5,"Bald fällig","Offen")))))</f>
        <v/>
      </c>
      <c r="O46" s="19" t="n"/>
      <c r="P46" s="13">
        <f>IF($A46="","",IF($B46="","Übergabe-ID fehlt",IFERROR(IF(VLOOKUP($B46,'Übergaben'!$A$5:$A$104,1,FALSE)=$B46,"Verknüpft","ID nicht gefunden"),"ID nicht gefunden")))</f>
        <v/>
      </c>
      <c r="Q46" s="13">
        <f>IF($A46="","",IF(OR($B46="",$C46="",$E46="",$F46="",$G46="",$H46="",$I46="",$K46=""),"Pflichtangabe fehlt",IF($P46&lt;&gt;"Verknüpft","Übergabe-ID prüfen",IF(AND($K46="Erledigt",$L46=""),"Erledigt-Datum fehlt",IF(AND($D46&lt;&gt;"",$C46&lt;&gt;"",$D46&lt;$C46),"Frist vor Erfassung",IF($N46="Überfällig","Aufgabe überfällig","OK"))))))</f>
        <v/>
      </c>
    </row>
    <row r="47" ht="38" customHeight="1">
      <c r="A47" s="19" t="n"/>
      <c r="B47" s="19" t="n"/>
      <c r="C47" s="34" t="n"/>
      <c r="D47" s="34" t="n"/>
      <c r="E47" s="19" t="n"/>
      <c r="F47" s="19" t="n"/>
      <c r="G47" s="19" t="n"/>
      <c r="H47" s="19" t="n"/>
      <c r="I47" s="19" t="n"/>
      <c r="J47" s="26" t="n"/>
      <c r="K47" s="19" t="n"/>
      <c r="L47" s="34" t="n"/>
      <c r="M47" s="23">
        <f>IF(OR($A47="",$D47="",$K47="Erledigt"),"",$D47-TODAY())</f>
        <v/>
      </c>
      <c r="N47" s="10">
        <f>IF($A47="","",IF($K47="Erledigt","Erledigt",IF($D47="","Ohne Frist",IF($D47&lt;TODAY(),"Überfällig",IF($D47&lt;=TODAY()+'Parameter'!$B$5,"Bald fällig","Offen")))))</f>
        <v/>
      </c>
      <c r="O47" s="19" t="n"/>
      <c r="P47" s="10">
        <f>IF($A47="","",IF($B47="","Übergabe-ID fehlt",IFERROR(IF(VLOOKUP($B47,'Übergaben'!$A$5:$A$104,1,FALSE)=$B47,"Verknüpft","ID nicht gefunden"),"ID nicht gefunden")))</f>
        <v/>
      </c>
      <c r="Q47" s="10">
        <f>IF($A47="","",IF(OR($B47="",$C47="",$E47="",$F47="",$G47="",$H47="",$I47="",$K47=""),"Pflichtangabe fehlt",IF($P47&lt;&gt;"Verknüpft","Übergabe-ID prüfen",IF(AND($K47="Erledigt",$L47=""),"Erledigt-Datum fehlt",IF(AND($D47&lt;&gt;"",$C47&lt;&gt;"",$D47&lt;$C47),"Frist vor Erfassung",IF($N47="Überfällig","Aufgabe überfällig","OK"))))))</f>
        <v/>
      </c>
    </row>
    <row r="48" ht="38" customHeight="1">
      <c r="A48" s="19" t="n"/>
      <c r="B48" s="19" t="n"/>
      <c r="C48" s="34" t="n"/>
      <c r="D48" s="34" t="n"/>
      <c r="E48" s="19" t="n"/>
      <c r="F48" s="19" t="n"/>
      <c r="G48" s="19" t="n"/>
      <c r="H48" s="19" t="n"/>
      <c r="I48" s="19" t="n"/>
      <c r="J48" s="26" t="n"/>
      <c r="K48" s="19" t="n"/>
      <c r="L48" s="34" t="n"/>
      <c r="M48" s="25">
        <f>IF(OR($A48="",$D48="",$K48="Erledigt"),"",$D48-TODAY())</f>
        <v/>
      </c>
      <c r="N48" s="13">
        <f>IF($A48="","",IF($K48="Erledigt","Erledigt",IF($D48="","Ohne Frist",IF($D48&lt;TODAY(),"Überfällig",IF($D48&lt;=TODAY()+'Parameter'!$B$5,"Bald fällig","Offen")))))</f>
        <v/>
      </c>
      <c r="O48" s="19" t="n"/>
      <c r="P48" s="13">
        <f>IF($A48="","",IF($B48="","Übergabe-ID fehlt",IFERROR(IF(VLOOKUP($B48,'Übergaben'!$A$5:$A$104,1,FALSE)=$B48,"Verknüpft","ID nicht gefunden"),"ID nicht gefunden")))</f>
        <v/>
      </c>
      <c r="Q48" s="13">
        <f>IF($A48="","",IF(OR($B48="",$C48="",$E48="",$F48="",$G48="",$H48="",$I48="",$K48=""),"Pflichtangabe fehlt",IF($P48&lt;&gt;"Verknüpft","Übergabe-ID prüfen",IF(AND($K48="Erledigt",$L48=""),"Erledigt-Datum fehlt",IF(AND($D48&lt;&gt;"",$C48&lt;&gt;"",$D48&lt;$C48),"Frist vor Erfassung",IF($N48="Überfällig","Aufgabe überfällig","OK"))))))</f>
        <v/>
      </c>
    </row>
    <row r="49" ht="38" customHeight="1">
      <c r="A49" s="19" t="n"/>
      <c r="B49" s="19" t="n"/>
      <c r="C49" s="34" t="n"/>
      <c r="D49" s="34" t="n"/>
      <c r="E49" s="19" t="n"/>
      <c r="F49" s="19" t="n"/>
      <c r="G49" s="19" t="n"/>
      <c r="H49" s="19" t="n"/>
      <c r="I49" s="19" t="n"/>
      <c r="J49" s="26" t="n"/>
      <c r="K49" s="19" t="n"/>
      <c r="L49" s="34" t="n"/>
      <c r="M49" s="23">
        <f>IF(OR($A49="",$D49="",$K49="Erledigt"),"",$D49-TODAY())</f>
        <v/>
      </c>
      <c r="N49" s="10">
        <f>IF($A49="","",IF($K49="Erledigt","Erledigt",IF($D49="","Ohne Frist",IF($D49&lt;TODAY(),"Überfällig",IF($D49&lt;=TODAY()+'Parameter'!$B$5,"Bald fällig","Offen")))))</f>
        <v/>
      </c>
      <c r="O49" s="19" t="n"/>
      <c r="P49" s="10">
        <f>IF($A49="","",IF($B49="","Übergabe-ID fehlt",IFERROR(IF(VLOOKUP($B49,'Übergaben'!$A$5:$A$104,1,FALSE)=$B49,"Verknüpft","ID nicht gefunden"),"ID nicht gefunden")))</f>
        <v/>
      </c>
      <c r="Q49" s="10">
        <f>IF($A49="","",IF(OR($B49="",$C49="",$E49="",$F49="",$G49="",$H49="",$I49="",$K49=""),"Pflichtangabe fehlt",IF($P49&lt;&gt;"Verknüpft","Übergabe-ID prüfen",IF(AND($K49="Erledigt",$L49=""),"Erledigt-Datum fehlt",IF(AND($D49&lt;&gt;"",$C49&lt;&gt;"",$D49&lt;$C49),"Frist vor Erfassung",IF($N49="Überfällig","Aufgabe überfällig","OK"))))))</f>
        <v/>
      </c>
    </row>
    <row r="50" ht="38" customHeight="1">
      <c r="A50" s="19" t="n"/>
      <c r="B50" s="19" t="n"/>
      <c r="C50" s="34" t="n"/>
      <c r="D50" s="34" t="n"/>
      <c r="E50" s="19" t="n"/>
      <c r="F50" s="19" t="n"/>
      <c r="G50" s="19" t="n"/>
      <c r="H50" s="19" t="n"/>
      <c r="I50" s="19" t="n"/>
      <c r="J50" s="26" t="n"/>
      <c r="K50" s="19" t="n"/>
      <c r="L50" s="34" t="n"/>
      <c r="M50" s="25">
        <f>IF(OR($A50="",$D50="",$K50="Erledigt"),"",$D50-TODAY())</f>
        <v/>
      </c>
      <c r="N50" s="13">
        <f>IF($A50="","",IF($K50="Erledigt","Erledigt",IF($D50="","Ohne Frist",IF($D50&lt;TODAY(),"Überfällig",IF($D50&lt;=TODAY()+'Parameter'!$B$5,"Bald fällig","Offen")))))</f>
        <v/>
      </c>
      <c r="O50" s="19" t="n"/>
      <c r="P50" s="13">
        <f>IF($A50="","",IF($B50="","Übergabe-ID fehlt",IFERROR(IF(VLOOKUP($B50,'Übergaben'!$A$5:$A$104,1,FALSE)=$B50,"Verknüpft","ID nicht gefunden"),"ID nicht gefunden")))</f>
        <v/>
      </c>
      <c r="Q50" s="13">
        <f>IF($A50="","",IF(OR($B50="",$C50="",$E50="",$F50="",$G50="",$H50="",$I50="",$K50=""),"Pflichtangabe fehlt",IF($P50&lt;&gt;"Verknüpft","Übergabe-ID prüfen",IF(AND($K50="Erledigt",$L50=""),"Erledigt-Datum fehlt",IF(AND($D50&lt;&gt;"",$C50&lt;&gt;"",$D50&lt;$C50),"Frist vor Erfassung",IF($N50="Überfällig","Aufgabe überfällig","OK"))))))</f>
        <v/>
      </c>
    </row>
    <row r="51" ht="38" customHeight="1">
      <c r="A51" s="19" t="n"/>
      <c r="B51" s="19" t="n"/>
      <c r="C51" s="34" t="n"/>
      <c r="D51" s="34" t="n"/>
      <c r="E51" s="19" t="n"/>
      <c r="F51" s="19" t="n"/>
      <c r="G51" s="19" t="n"/>
      <c r="H51" s="19" t="n"/>
      <c r="I51" s="19" t="n"/>
      <c r="J51" s="26" t="n"/>
      <c r="K51" s="19" t="n"/>
      <c r="L51" s="34" t="n"/>
      <c r="M51" s="23">
        <f>IF(OR($A51="",$D51="",$K51="Erledigt"),"",$D51-TODAY())</f>
        <v/>
      </c>
      <c r="N51" s="10">
        <f>IF($A51="","",IF($K51="Erledigt","Erledigt",IF($D51="","Ohne Frist",IF($D51&lt;TODAY(),"Überfällig",IF($D51&lt;=TODAY()+'Parameter'!$B$5,"Bald fällig","Offen")))))</f>
        <v/>
      </c>
      <c r="O51" s="19" t="n"/>
      <c r="P51" s="10">
        <f>IF($A51="","",IF($B51="","Übergabe-ID fehlt",IFERROR(IF(VLOOKUP($B51,'Übergaben'!$A$5:$A$104,1,FALSE)=$B51,"Verknüpft","ID nicht gefunden"),"ID nicht gefunden")))</f>
        <v/>
      </c>
      <c r="Q51" s="10">
        <f>IF($A51="","",IF(OR($B51="",$C51="",$E51="",$F51="",$G51="",$H51="",$I51="",$K51=""),"Pflichtangabe fehlt",IF($P51&lt;&gt;"Verknüpft","Übergabe-ID prüfen",IF(AND($K51="Erledigt",$L51=""),"Erledigt-Datum fehlt",IF(AND($D51&lt;&gt;"",$C51&lt;&gt;"",$D51&lt;$C51),"Frist vor Erfassung",IF($N51="Überfällig","Aufgabe überfällig","OK"))))))</f>
        <v/>
      </c>
    </row>
    <row r="52" ht="38" customHeight="1">
      <c r="A52" s="19" t="n"/>
      <c r="B52" s="19" t="n"/>
      <c r="C52" s="34" t="n"/>
      <c r="D52" s="34" t="n"/>
      <c r="E52" s="19" t="n"/>
      <c r="F52" s="19" t="n"/>
      <c r="G52" s="19" t="n"/>
      <c r="H52" s="19" t="n"/>
      <c r="I52" s="19" t="n"/>
      <c r="J52" s="26" t="n"/>
      <c r="K52" s="19" t="n"/>
      <c r="L52" s="34" t="n"/>
      <c r="M52" s="25">
        <f>IF(OR($A52="",$D52="",$K52="Erledigt"),"",$D52-TODAY())</f>
        <v/>
      </c>
      <c r="N52" s="13">
        <f>IF($A52="","",IF($K52="Erledigt","Erledigt",IF($D52="","Ohne Frist",IF($D52&lt;TODAY(),"Überfällig",IF($D52&lt;=TODAY()+'Parameter'!$B$5,"Bald fällig","Offen")))))</f>
        <v/>
      </c>
      <c r="O52" s="19" t="n"/>
      <c r="P52" s="13">
        <f>IF($A52="","",IF($B52="","Übergabe-ID fehlt",IFERROR(IF(VLOOKUP($B52,'Übergaben'!$A$5:$A$104,1,FALSE)=$B52,"Verknüpft","ID nicht gefunden"),"ID nicht gefunden")))</f>
        <v/>
      </c>
      <c r="Q52" s="13">
        <f>IF($A52="","",IF(OR($B52="",$C52="",$E52="",$F52="",$G52="",$H52="",$I52="",$K52=""),"Pflichtangabe fehlt",IF($P52&lt;&gt;"Verknüpft","Übergabe-ID prüfen",IF(AND($K52="Erledigt",$L52=""),"Erledigt-Datum fehlt",IF(AND($D52&lt;&gt;"",$C52&lt;&gt;"",$D52&lt;$C52),"Frist vor Erfassung",IF($N52="Überfällig","Aufgabe überfällig","OK"))))))</f>
        <v/>
      </c>
    </row>
    <row r="53" ht="38" customHeight="1">
      <c r="A53" s="19" t="n"/>
      <c r="B53" s="19" t="n"/>
      <c r="C53" s="34" t="n"/>
      <c r="D53" s="34" t="n"/>
      <c r="E53" s="19" t="n"/>
      <c r="F53" s="19" t="n"/>
      <c r="G53" s="19" t="n"/>
      <c r="H53" s="19" t="n"/>
      <c r="I53" s="19" t="n"/>
      <c r="J53" s="26" t="n"/>
      <c r="K53" s="19" t="n"/>
      <c r="L53" s="34" t="n"/>
      <c r="M53" s="23">
        <f>IF(OR($A53="",$D53="",$K53="Erledigt"),"",$D53-TODAY())</f>
        <v/>
      </c>
      <c r="N53" s="10">
        <f>IF($A53="","",IF($K53="Erledigt","Erledigt",IF($D53="","Ohne Frist",IF($D53&lt;TODAY(),"Überfällig",IF($D53&lt;=TODAY()+'Parameter'!$B$5,"Bald fällig","Offen")))))</f>
        <v/>
      </c>
      <c r="O53" s="19" t="n"/>
      <c r="P53" s="10">
        <f>IF($A53="","",IF($B53="","Übergabe-ID fehlt",IFERROR(IF(VLOOKUP($B53,'Übergaben'!$A$5:$A$104,1,FALSE)=$B53,"Verknüpft","ID nicht gefunden"),"ID nicht gefunden")))</f>
        <v/>
      </c>
      <c r="Q53" s="10">
        <f>IF($A53="","",IF(OR($B53="",$C53="",$E53="",$F53="",$G53="",$H53="",$I53="",$K53=""),"Pflichtangabe fehlt",IF($P53&lt;&gt;"Verknüpft","Übergabe-ID prüfen",IF(AND($K53="Erledigt",$L53=""),"Erledigt-Datum fehlt",IF(AND($D53&lt;&gt;"",$C53&lt;&gt;"",$D53&lt;$C53),"Frist vor Erfassung",IF($N53="Überfällig","Aufgabe überfällig","OK"))))))</f>
        <v/>
      </c>
    </row>
    <row r="54" ht="38" customHeight="1">
      <c r="A54" s="19" t="n"/>
      <c r="B54" s="19" t="n"/>
      <c r="C54" s="34" t="n"/>
      <c r="D54" s="34" t="n"/>
      <c r="E54" s="19" t="n"/>
      <c r="F54" s="19" t="n"/>
      <c r="G54" s="19" t="n"/>
      <c r="H54" s="19" t="n"/>
      <c r="I54" s="19" t="n"/>
      <c r="J54" s="26" t="n"/>
      <c r="K54" s="19" t="n"/>
      <c r="L54" s="34" t="n"/>
      <c r="M54" s="25">
        <f>IF(OR($A54="",$D54="",$K54="Erledigt"),"",$D54-TODAY())</f>
        <v/>
      </c>
      <c r="N54" s="13">
        <f>IF($A54="","",IF($K54="Erledigt","Erledigt",IF($D54="","Ohne Frist",IF($D54&lt;TODAY(),"Überfällig",IF($D54&lt;=TODAY()+'Parameter'!$B$5,"Bald fällig","Offen")))))</f>
        <v/>
      </c>
      <c r="O54" s="19" t="n"/>
      <c r="P54" s="13">
        <f>IF($A54="","",IF($B54="","Übergabe-ID fehlt",IFERROR(IF(VLOOKUP($B54,'Übergaben'!$A$5:$A$104,1,FALSE)=$B54,"Verknüpft","ID nicht gefunden"),"ID nicht gefunden")))</f>
        <v/>
      </c>
      <c r="Q54" s="13">
        <f>IF($A54="","",IF(OR($B54="",$C54="",$E54="",$F54="",$G54="",$H54="",$I54="",$K54=""),"Pflichtangabe fehlt",IF($P54&lt;&gt;"Verknüpft","Übergabe-ID prüfen",IF(AND($K54="Erledigt",$L54=""),"Erledigt-Datum fehlt",IF(AND($D54&lt;&gt;"",$C54&lt;&gt;"",$D54&lt;$C54),"Frist vor Erfassung",IF($N54="Überfällig","Aufgabe überfällig","OK"))))))</f>
        <v/>
      </c>
    </row>
    <row r="55" ht="38" customHeight="1">
      <c r="A55" s="19" t="n"/>
      <c r="B55" s="19" t="n"/>
      <c r="C55" s="34" t="n"/>
      <c r="D55" s="34" t="n"/>
      <c r="E55" s="19" t="n"/>
      <c r="F55" s="19" t="n"/>
      <c r="G55" s="19" t="n"/>
      <c r="H55" s="19" t="n"/>
      <c r="I55" s="19" t="n"/>
      <c r="J55" s="26" t="n"/>
      <c r="K55" s="19" t="n"/>
      <c r="L55" s="34" t="n"/>
      <c r="M55" s="23">
        <f>IF(OR($A55="",$D55="",$K55="Erledigt"),"",$D55-TODAY())</f>
        <v/>
      </c>
      <c r="N55" s="10">
        <f>IF($A55="","",IF($K55="Erledigt","Erledigt",IF($D55="","Ohne Frist",IF($D55&lt;TODAY(),"Überfällig",IF($D55&lt;=TODAY()+'Parameter'!$B$5,"Bald fällig","Offen")))))</f>
        <v/>
      </c>
      <c r="O55" s="19" t="n"/>
      <c r="P55" s="10">
        <f>IF($A55="","",IF($B55="","Übergabe-ID fehlt",IFERROR(IF(VLOOKUP($B55,'Übergaben'!$A$5:$A$104,1,FALSE)=$B55,"Verknüpft","ID nicht gefunden"),"ID nicht gefunden")))</f>
        <v/>
      </c>
      <c r="Q55" s="10">
        <f>IF($A55="","",IF(OR($B55="",$C55="",$E55="",$F55="",$G55="",$H55="",$I55="",$K55=""),"Pflichtangabe fehlt",IF($P55&lt;&gt;"Verknüpft","Übergabe-ID prüfen",IF(AND($K55="Erledigt",$L55=""),"Erledigt-Datum fehlt",IF(AND($D55&lt;&gt;"",$C55&lt;&gt;"",$D55&lt;$C55),"Frist vor Erfassung",IF($N55="Überfällig","Aufgabe überfällig","OK"))))))</f>
        <v/>
      </c>
    </row>
    <row r="56" ht="38" customHeight="1">
      <c r="A56" s="19" t="n"/>
      <c r="B56" s="19" t="n"/>
      <c r="C56" s="34" t="n"/>
      <c r="D56" s="34" t="n"/>
      <c r="E56" s="19" t="n"/>
      <c r="F56" s="19" t="n"/>
      <c r="G56" s="19" t="n"/>
      <c r="H56" s="19" t="n"/>
      <c r="I56" s="19" t="n"/>
      <c r="J56" s="26" t="n"/>
      <c r="K56" s="19" t="n"/>
      <c r="L56" s="34" t="n"/>
      <c r="M56" s="25">
        <f>IF(OR($A56="",$D56="",$K56="Erledigt"),"",$D56-TODAY())</f>
        <v/>
      </c>
      <c r="N56" s="13">
        <f>IF($A56="","",IF($K56="Erledigt","Erledigt",IF($D56="","Ohne Frist",IF($D56&lt;TODAY(),"Überfällig",IF($D56&lt;=TODAY()+'Parameter'!$B$5,"Bald fällig","Offen")))))</f>
        <v/>
      </c>
      <c r="O56" s="19" t="n"/>
      <c r="P56" s="13">
        <f>IF($A56="","",IF($B56="","Übergabe-ID fehlt",IFERROR(IF(VLOOKUP($B56,'Übergaben'!$A$5:$A$104,1,FALSE)=$B56,"Verknüpft","ID nicht gefunden"),"ID nicht gefunden")))</f>
        <v/>
      </c>
      <c r="Q56" s="13">
        <f>IF($A56="","",IF(OR($B56="",$C56="",$E56="",$F56="",$G56="",$H56="",$I56="",$K56=""),"Pflichtangabe fehlt",IF($P56&lt;&gt;"Verknüpft","Übergabe-ID prüfen",IF(AND($K56="Erledigt",$L56=""),"Erledigt-Datum fehlt",IF(AND($D56&lt;&gt;"",$C56&lt;&gt;"",$D56&lt;$C56),"Frist vor Erfassung",IF($N56="Überfällig","Aufgabe überfällig","OK"))))))</f>
        <v/>
      </c>
    </row>
    <row r="57" ht="38" customHeight="1">
      <c r="A57" s="19" t="n"/>
      <c r="B57" s="19" t="n"/>
      <c r="C57" s="34" t="n"/>
      <c r="D57" s="34" t="n"/>
      <c r="E57" s="19" t="n"/>
      <c r="F57" s="19" t="n"/>
      <c r="G57" s="19" t="n"/>
      <c r="H57" s="19" t="n"/>
      <c r="I57" s="19" t="n"/>
      <c r="J57" s="26" t="n"/>
      <c r="K57" s="19" t="n"/>
      <c r="L57" s="34" t="n"/>
      <c r="M57" s="23">
        <f>IF(OR($A57="",$D57="",$K57="Erledigt"),"",$D57-TODAY())</f>
        <v/>
      </c>
      <c r="N57" s="10">
        <f>IF($A57="","",IF($K57="Erledigt","Erledigt",IF($D57="","Ohne Frist",IF($D57&lt;TODAY(),"Überfällig",IF($D57&lt;=TODAY()+'Parameter'!$B$5,"Bald fällig","Offen")))))</f>
        <v/>
      </c>
      <c r="O57" s="19" t="n"/>
      <c r="P57" s="10">
        <f>IF($A57="","",IF($B57="","Übergabe-ID fehlt",IFERROR(IF(VLOOKUP($B57,'Übergaben'!$A$5:$A$104,1,FALSE)=$B57,"Verknüpft","ID nicht gefunden"),"ID nicht gefunden")))</f>
        <v/>
      </c>
      <c r="Q57" s="10">
        <f>IF($A57="","",IF(OR($B57="",$C57="",$E57="",$F57="",$G57="",$H57="",$I57="",$K57=""),"Pflichtangabe fehlt",IF($P57&lt;&gt;"Verknüpft","Übergabe-ID prüfen",IF(AND($K57="Erledigt",$L57=""),"Erledigt-Datum fehlt",IF(AND($D57&lt;&gt;"",$C57&lt;&gt;"",$D57&lt;$C57),"Frist vor Erfassung",IF($N57="Überfällig","Aufgabe überfällig","OK"))))))</f>
        <v/>
      </c>
    </row>
    <row r="58" ht="38" customHeight="1">
      <c r="A58" s="19" t="n"/>
      <c r="B58" s="19" t="n"/>
      <c r="C58" s="34" t="n"/>
      <c r="D58" s="34" t="n"/>
      <c r="E58" s="19" t="n"/>
      <c r="F58" s="19" t="n"/>
      <c r="G58" s="19" t="n"/>
      <c r="H58" s="19" t="n"/>
      <c r="I58" s="19" t="n"/>
      <c r="J58" s="26" t="n"/>
      <c r="K58" s="19" t="n"/>
      <c r="L58" s="34" t="n"/>
      <c r="M58" s="25">
        <f>IF(OR($A58="",$D58="",$K58="Erledigt"),"",$D58-TODAY())</f>
        <v/>
      </c>
      <c r="N58" s="13">
        <f>IF($A58="","",IF($K58="Erledigt","Erledigt",IF($D58="","Ohne Frist",IF($D58&lt;TODAY(),"Überfällig",IF($D58&lt;=TODAY()+'Parameter'!$B$5,"Bald fällig","Offen")))))</f>
        <v/>
      </c>
      <c r="O58" s="19" t="n"/>
      <c r="P58" s="13">
        <f>IF($A58="","",IF($B58="","Übergabe-ID fehlt",IFERROR(IF(VLOOKUP($B58,'Übergaben'!$A$5:$A$104,1,FALSE)=$B58,"Verknüpft","ID nicht gefunden"),"ID nicht gefunden")))</f>
        <v/>
      </c>
      <c r="Q58" s="13">
        <f>IF($A58="","",IF(OR($B58="",$C58="",$E58="",$F58="",$G58="",$H58="",$I58="",$K58=""),"Pflichtangabe fehlt",IF($P58&lt;&gt;"Verknüpft","Übergabe-ID prüfen",IF(AND($K58="Erledigt",$L58=""),"Erledigt-Datum fehlt",IF(AND($D58&lt;&gt;"",$C58&lt;&gt;"",$D58&lt;$C58),"Frist vor Erfassung",IF($N58="Überfällig","Aufgabe überfällig","OK"))))))</f>
        <v/>
      </c>
    </row>
    <row r="59" ht="38" customHeight="1">
      <c r="A59" s="19" t="n"/>
      <c r="B59" s="19" t="n"/>
      <c r="C59" s="34" t="n"/>
      <c r="D59" s="34" t="n"/>
      <c r="E59" s="19" t="n"/>
      <c r="F59" s="19" t="n"/>
      <c r="G59" s="19" t="n"/>
      <c r="H59" s="19" t="n"/>
      <c r="I59" s="19" t="n"/>
      <c r="J59" s="26" t="n"/>
      <c r="K59" s="19" t="n"/>
      <c r="L59" s="34" t="n"/>
      <c r="M59" s="23">
        <f>IF(OR($A59="",$D59="",$K59="Erledigt"),"",$D59-TODAY())</f>
        <v/>
      </c>
      <c r="N59" s="10">
        <f>IF($A59="","",IF($K59="Erledigt","Erledigt",IF($D59="","Ohne Frist",IF($D59&lt;TODAY(),"Überfällig",IF($D59&lt;=TODAY()+'Parameter'!$B$5,"Bald fällig","Offen")))))</f>
        <v/>
      </c>
      <c r="O59" s="19" t="n"/>
      <c r="P59" s="10">
        <f>IF($A59="","",IF($B59="","Übergabe-ID fehlt",IFERROR(IF(VLOOKUP($B59,'Übergaben'!$A$5:$A$104,1,FALSE)=$B59,"Verknüpft","ID nicht gefunden"),"ID nicht gefunden")))</f>
        <v/>
      </c>
      <c r="Q59" s="10">
        <f>IF($A59="","",IF(OR($B59="",$C59="",$E59="",$F59="",$G59="",$H59="",$I59="",$K59=""),"Pflichtangabe fehlt",IF($P59&lt;&gt;"Verknüpft","Übergabe-ID prüfen",IF(AND($K59="Erledigt",$L59=""),"Erledigt-Datum fehlt",IF(AND($D59&lt;&gt;"",$C59&lt;&gt;"",$D59&lt;$C59),"Frist vor Erfassung",IF($N59="Überfällig","Aufgabe überfällig","OK"))))))</f>
        <v/>
      </c>
    </row>
    <row r="60" ht="38" customHeight="1">
      <c r="A60" s="19" t="n"/>
      <c r="B60" s="19" t="n"/>
      <c r="C60" s="34" t="n"/>
      <c r="D60" s="34" t="n"/>
      <c r="E60" s="19" t="n"/>
      <c r="F60" s="19" t="n"/>
      <c r="G60" s="19" t="n"/>
      <c r="H60" s="19" t="n"/>
      <c r="I60" s="19" t="n"/>
      <c r="J60" s="26" t="n"/>
      <c r="K60" s="19" t="n"/>
      <c r="L60" s="34" t="n"/>
      <c r="M60" s="25">
        <f>IF(OR($A60="",$D60="",$K60="Erledigt"),"",$D60-TODAY())</f>
        <v/>
      </c>
      <c r="N60" s="13">
        <f>IF($A60="","",IF($K60="Erledigt","Erledigt",IF($D60="","Ohne Frist",IF($D60&lt;TODAY(),"Überfällig",IF($D60&lt;=TODAY()+'Parameter'!$B$5,"Bald fällig","Offen")))))</f>
        <v/>
      </c>
      <c r="O60" s="19" t="n"/>
      <c r="P60" s="13">
        <f>IF($A60="","",IF($B60="","Übergabe-ID fehlt",IFERROR(IF(VLOOKUP($B60,'Übergaben'!$A$5:$A$104,1,FALSE)=$B60,"Verknüpft","ID nicht gefunden"),"ID nicht gefunden")))</f>
        <v/>
      </c>
      <c r="Q60" s="13">
        <f>IF($A60="","",IF(OR($B60="",$C60="",$E60="",$F60="",$G60="",$H60="",$I60="",$K60=""),"Pflichtangabe fehlt",IF($P60&lt;&gt;"Verknüpft","Übergabe-ID prüfen",IF(AND($K60="Erledigt",$L60=""),"Erledigt-Datum fehlt",IF(AND($D60&lt;&gt;"",$C60&lt;&gt;"",$D60&lt;$C60),"Frist vor Erfassung",IF($N60="Überfällig","Aufgabe überfällig","OK"))))))</f>
        <v/>
      </c>
    </row>
    <row r="61" ht="38" customHeight="1">
      <c r="A61" s="19" t="n"/>
      <c r="B61" s="19" t="n"/>
      <c r="C61" s="34" t="n"/>
      <c r="D61" s="34" t="n"/>
      <c r="E61" s="19" t="n"/>
      <c r="F61" s="19" t="n"/>
      <c r="G61" s="19" t="n"/>
      <c r="H61" s="19" t="n"/>
      <c r="I61" s="19" t="n"/>
      <c r="J61" s="26" t="n"/>
      <c r="K61" s="19" t="n"/>
      <c r="L61" s="34" t="n"/>
      <c r="M61" s="23">
        <f>IF(OR($A61="",$D61="",$K61="Erledigt"),"",$D61-TODAY())</f>
        <v/>
      </c>
      <c r="N61" s="10">
        <f>IF($A61="","",IF($K61="Erledigt","Erledigt",IF($D61="","Ohne Frist",IF($D61&lt;TODAY(),"Überfällig",IF($D61&lt;=TODAY()+'Parameter'!$B$5,"Bald fällig","Offen")))))</f>
        <v/>
      </c>
      <c r="O61" s="19" t="n"/>
      <c r="P61" s="10">
        <f>IF($A61="","",IF($B61="","Übergabe-ID fehlt",IFERROR(IF(VLOOKUP($B61,'Übergaben'!$A$5:$A$104,1,FALSE)=$B61,"Verknüpft","ID nicht gefunden"),"ID nicht gefunden")))</f>
        <v/>
      </c>
      <c r="Q61" s="10">
        <f>IF($A61="","",IF(OR($B61="",$C61="",$E61="",$F61="",$G61="",$H61="",$I61="",$K61=""),"Pflichtangabe fehlt",IF($P61&lt;&gt;"Verknüpft","Übergabe-ID prüfen",IF(AND($K61="Erledigt",$L61=""),"Erledigt-Datum fehlt",IF(AND($D61&lt;&gt;"",$C61&lt;&gt;"",$D61&lt;$C61),"Frist vor Erfassung",IF($N61="Überfällig","Aufgabe überfällig","OK"))))))</f>
        <v/>
      </c>
    </row>
    <row r="62" ht="38" customHeight="1">
      <c r="A62" s="19" t="n"/>
      <c r="B62" s="19" t="n"/>
      <c r="C62" s="34" t="n"/>
      <c r="D62" s="34" t="n"/>
      <c r="E62" s="19" t="n"/>
      <c r="F62" s="19" t="n"/>
      <c r="G62" s="19" t="n"/>
      <c r="H62" s="19" t="n"/>
      <c r="I62" s="19" t="n"/>
      <c r="J62" s="26" t="n"/>
      <c r="K62" s="19" t="n"/>
      <c r="L62" s="34" t="n"/>
      <c r="M62" s="25">
        <f>IF(OR($A62="",$D62="",$K62="Erledigt"),"",$D62-TODAY())</f>
        <v/>
      </c>
      <c r="N62" s="13">
        <f>IF($A62="","",IF($K62="Erledigt","Erledigt",IF($D62="","Ohne Frist",IF($D62&lt;TODAY(),"Überfällig",IF($D62&lt;=TODAY()+'Parameter'!$B$5,"Bald fällig","Offen")))))</f>
        <v/>
      </c>
      <c r="O62" s="19" t="n"/>
      <c r="P62" s="13">
        <f>IF($A62="","",IF($B62="","Übergabe-ID fehlt",IFERROR(IF(VLOOKUP($B62,'Übergaben'!$A$5:$A$104,1,FALSE)=$B62,"Verknüpft","ID nicht gefunden"),"ID nicht gefunden")))</f>
        <v/>
      </c>
      <c r="Q62" s="13">
        <f>IF($A62="","",IF(OR($B62="",$C62="",$E62="",$F62="",$G62="",$H62="",$I62="",$K62=""),"Pflichtangabe fehlt",IF($P62&lt;&gt;"Verknüpft","Übergabe-ID prüfen",IF(AND($K62="Erledigt",$L62=""),"Erledigt-Datum fehlt",IF(AND($D62&lt;&gt;"",$C62&lt;&gt;"",$D62&lt;$C62),"Frist vor Erfassung",IF($N62="Überfällig","Aufgabe überfällig","OK"))))))</f>
        <v/>
      </c>
    </row>
    <row r="63" ht="38" customHeight="1">
      <c r="A63" s="19" t="n"/>
      <c r="B63" s="19" t="n"/>
      <c r="C63" s="34" t="n"/>
      <c r="D63" s="34" t="n"/>
      <c r="E63" s="19" t="n"/>
      <c r="F63" s="19" t="n"/>
      <c r="G63" s="19" t="n"/>
      <c r="H63" s="19" t="n"/>
      <c r="I63" s="19" t="n"/>
      <c r="J63" s="26" t="n"/>
      <c r="K63" s="19" t="n"/>
      <c r="L63" s="34" t="n"/>
      <c r="M63" s="23">
        <f>IF(OR($A63="",$D63="",$K63="Erledigt"),"",$D63-TODAY())</f>
        <v/>
      </c>
      <c r="N63" s="10">
        <f>IF($A63="","",IF($K63="Erledigt","Erledigt",IF($D63="","Ohne Frist",IF($D63&lt;TODAY(),"Überfällig",IF($D63&lt;=TODAY()+'Parameter'!$B$5,"Bald fällig","Offen")))))</f>
        <v/>
      </c>
      <c r="O63" s="19" t="n"/>
      <c r="P63" s="10">
        <f>IF($A63="","",IF($B63="","Übergabe-ID fehlt",IFERROR(IF(VLOOKUP($B63,'Übergaben'!$A$5:$A$104,1,FALSE)=$B63,"Verknüpft","ID nicht gefunden"),"ID nicht gefunden")))</f>
        <v/>
      </c>
      <c r="Q63" s="10">
        <f>IF($A63="","",IF(OR($B63="",$C63="",$E63="",$F63="",$G63="",$H63="",$I63="",$K63=""),"Pflichtangabe fehlt",IF($P63&lt;&gt;"Verknüpft","Übergabe-ID prüfen",IF(AND($K63="Erledigt",$L63=""),"Erledigt-Datum fehlt",IF(AND($D63&lt;&gt;"",$C63&lt;&gt;"",$D63&lt;$C63),"Frist vor Erfassung",IF($N63="Überfällig","Aufgabe überfällig","OK"))))))</f>
        <v/>
      </c>
    </row>
    <row r="64" ht="38" customHeight="1">
      <c r="A64" s="19" t="n"/>
      <c r="B64" s="19" t="n"/>
      <c r="C64" s="34" t="n"/>
      <c r="D64" s="34" t="n"/>
      <c r="E64" s="19" t="n"/>
      <c r="F64" s="19" t="n"/>
      <c r="G64" s="19" t="n"/>
      <c r="H64" s="19" t="n"/>
      <c r="I64" s="19" t="n"/>
      <c r="J64" s="26" t="n"/>
      <c r="K64" s="19" t="n"/>
      <c r="L64" s="34" t="n"/>
      <c r="M64" s="25">
        <f>IF(OR($A64="",$D64="",$K64="Erledigt"),"",$D64-TODAY())</f>
        <v/>
      </c>
      <c r="N64" s="13">
        <f>IF($A64="","",IF($K64="Erledigt","Erledigt",IF($D64="","Ohne Frist",IF($D64&lt;TODAY(),"Überfällig",IF($D64&lt;=TODAY()+'Parameter'!$B$5,"Bald fällig","Offen")))))</f>
        <v/>
      </c>
      <c r="O64" s="19" t="n"/>
      <c r="P64" s="13">
        <f>IF($A64="","",IF($B64="","Übergabe-ID fehlt",IFERROR(IF(VLOOKUP($B64,'Übergaben'!$A$5:$A$104,1,FALSE)=$B64,"Verknüpft","ID nicht gefunden"),"ID nicht gefunden")))</f>
        <v/>
      </c>
      <c r="Q64" s="13">
        <f>IF($A64="","",IF(OR($B64="",$C64="",$E64="",$F64="",$G64="",$H64="",$I64="",$K64=""),"Pflichtangabe fehlt",IF($P64&lt;&gt;"Verknüpft","Übergabe-ID prüfen",IF(AND($K64="Erledigt",$L64=""),"Erledigt-Datum fehlt",IF(AND($D64&lt;&gt;"",$C64&lt;&gt;"",$D64&lt;$C64),"Frist vor Erfassung",IF($N64="Überfällig","Aufgabe überfällig","OK"))))))</f>
        <v/>
      </c>
    </row>
    <row r="65" ht="38" customHeight="1">
      <c r="A65" s="19" t="n"/>
      <c r="B65" s="19" t="n"/>
      <c r="C65" s="34" t="n"/>
      <c r="D65" s="34" t="n"/>
      <c r="E65" s="19" t="n"/>
      <c r="F65" s="19" t="n"/>
      <c r="G65" s="19" t="n"/>
      <c r="H65" s="19" t="n"/>
      <c r="I65" s="19" t="n"/>
      <c r="J65" s="26" t="n"/>
      <c r="K65" s="19" t="n"/>
      <c r="L65" s="34" t="n"/>
      <c r="M65" s="23">
        <f>IF(OR($A65="",$D65="",$K65="Erledigt"),"",$D65-TODAY())</f>
        <v/>
      </c>
      <c r="N65" s="10">
        <f>IF($A65="","",IF($K65="Erledigt","Erledigt",IF($D65="","Ohne Frist",IF($D65&lt;TODAY(),"Überfällig",IF($D65&lt;=TODAY()+'Parameter'!$B$5,"Bald fällig","Offen")))))</f>
        <v/>
      </c>
      <c r="O65" s="19" t="n"/>
      <c r="P65" s="10">
        <f>IF($A65="","",IF($B65="","Übergabe-ID fehlt",IFERROR(IF(VLOOKUP($B65,'Übergaben'!$A$5:$A$104,1,FALSE)=$B65,"Verknüpft","ID nicht gefunden"),"ID nicht gefunden")))</f>
        <v/>
      </c>
      <c r="Q65" s="10">
        <f>IF($A65="","",IF(OR($B65="",$C65="",$E65="",$F65="",$G65="",$H65="",$I65="",$K65=""),"Pflichtangabe fehlt",IF($P65&lt;&gt;"Verknüpft","Übergabe-ID prüfen",IF(AND($K65="Erledigt",$L65=""),"Erledigt-Datum fehlt",IF(AND($D65&lt;&gt;"",$C65&lt;&gt;"",$D65&lt;$C65),"Frist vor Erfassung",IF($N65="Überfällig","Aufgabe überfällig","OK"))))))</f>
        <v/>
      </c>
    </row>
    <row r="66" ht="38" customHeight="1">
      <c r="A66" s="19" t="n"/>
      <c r="B66" s="19" t="n"/>
      <c r="C66" s="34" t="n"/>
      <c r="D66" s="34" t="n"/>
      <c r="E66" s="19" t="n"/>
      <c r="F66" s="19" t="n"/>
      <c r="G66" s="19" t="n"/>
      <c r="H66" s="19" t="n"/>
      <c r="I66" s="19" t="n"/>
      <c r="J66" s="26" t="n"/>
      <c r="K66" s="19" t="n"/>
      <c r="L66" s="34" t="n"/>
      <c r="M66" s="25">
        <f>IF(OR($A66="",$D66="",$K66="Erledigt"),"",$D66-TODAY())</f>
        <v/>
      </c>
      <c r="N66" s="13">
        <f>IF($A66="","",IF($K66="Erledigt","Erledigt",IF($D66="","Ohne Frist",IF($D66&lt;TODAY(),"Überfällig",IF($D66&lt;=TODAY()+'Parameter'!$B$5,"Bald fällig","Offen")))))</f>
        <v/>
      </c>
      <c r="O66" s="19" t="n"/>
      <c r="P66" s="13">
        <f>IF($A66="","",IF($B66="","Übergabe-ID fehlt",IFERROR(IF(VLOOKUP($B66,'Übergaben'!$A$5:$A$104,1,FALSE)=$B66,"Verknüpft","ID nicht gefunden"),"ID nicht gefunden")))</f>
        <v/>
      </c>
      <c r="Q66" s="13">
        <f>IF($A66="","",IF(OR($B66="",$C66="",$E66="",$F66="",$G66="",$H66="",$I66="",$K66=""),"Pflichtangabe fehlt",IF($P66&lt;&gt;"Verknüpft","Übergabe-ID prüfen",IF(AND($K66="Erledigt",$L66=""),"Erledigt-Datum fehlt",IF(AND($D66&lt;&gt;"",$C66&lt;&gt;"",$D66&lt;$C66),"Frist vor Erfassung",IF($N66="Überfällig","Aufgabe überfällig","OK"))))))</f>
        <v/>
      </c>
    </row>
    <row r="67" ht="38" customHeight="1">
      <c r="A67" s="19" t="n"/>
      <c r="B67" s="19" t="n"/>
      <c r="C67" s="34" t="n"/>
      <c r="D67" s="34" t="n"/>
      <c r="E67" s="19" t="n"/>
      <c r="F67" s="19" t="n"/>
      <c r="G67" s="19" t="n"/>
      <c r="H67" s="19" t="n"/>
      <c r="I67" s="19" t="n"/>
      <c r="J67" s="26" t="n"/>
      <c r="K67" s="19" t="n"/>
      <c r="L67" s="34" t="n"/>
      <c r="M67" s="23">
        <f>IF(OR($A67="",$D67="",$K67="Erledigt"),"",$D67-TODAY())</f>
        <v/>
      </c>
      <c r="N67" s="10">
        <f>IF($A67="","",IF($K67="Erledigt","Erledigt",IF($D67="","Ohne Frist",IF($D67&lt;TODAY(),"Überfällig",IF($D67&lt;=TODAY()+'Parameter'!$B$5,"Bald fällig","Offen")))))</f>
        <v/>
      </c>
      <c r="O67" s="19" t="n"/>
      <c r="P67" s="10">
        <f>IF($A67="","",IF($B67="","Übergabe-ID fehlt",IFERROR(IF(VLOOKUP($B67,'Übergaben'!$A$5:$A$104,1,FALSE)=$B67,"Verknüpft","ID nicht gefunden"),"ID nicht gefunden")))</f>
        <v/>
      </c>
      <c r="Q67" s="10">
        <f>IF($A67="","",IF(OR($B67="",$C67="",$E67="",$F67="",$G67="",$H67="",$I67="",$K67=""),"Pflichtangabe fehlt",IF($P67&lt;&gt;"Verknüpft","Übergabe-ID prüfen",IF(AND($K67="Erledigt",$L67=""),"Erledigt-Datum fehlt",IF(AND($D67&lt;&gt;"",$C67&lt;&gt;"",$D67&lt;$C67),"Frist vor Erfassung",IF($N67="Überfällig","Aufgabe überfällig","OK"))))))</f>
        <v/>
      </c>
    </row>
    <row r="68" ht="38" customHeight="1">
      <c r="A68" s="19" t="n"/>
      <c r="B68" s="19" t="n"/>
      <c r="C68" s="34" t="n"/>
      <c r="D68" s="34" t="n"/>
      <c r="E68" s="19" t="n"/>
      <c r="F68" s="19" t="n"/>
      <c r="G68" s="19" t="n"/>
      <c r="H68" s="19" t="n"/>
      <c r="I68" s="19" t="n"/>
      <c r="J68" s="26" t="n"/>
      <c r="K68" s="19" t="n"/>
      <c r="L68" s="34" t="n"/>
      <c r="M68" s="25">
        <f>IF(OR($A68="",$D68="",$K68="Erledigt"),"",$D68-TODAY())</f>
        <v/>
      </c>
      <c r="N68" s="13">
        <f>IF($A68="","",IF($K68="Erledigt","Erledigt",IF($D68="","Ohne Frist",IF($D68&lt;TODAY(),"Überfällig",IF($D68&lt;=TODAY()+'Parameter'!$B$5,"Bald fällig","Offen")))))</f>
        <v/>
      </c>
      <c r="O68" s="19" t="n"/>
      <c r="P68" s="13">
        <f>IF($A68="","",IF($B68="","Übergabe-ID fehlt",IFERROR(IF(VLOOKUP($B68,'Übergaben'!$A$5:$A$104,1,FALSE)=$B68,"Verknüpft","ID nicht gefunden"),"ID nicht gefunden")))</f>
        <v/>
      </c>
      <c r="Q68" s="13">
        <f>IF($A68="","",IF(OR($B68="",$C68="",$E68="",$F68="",$G68="",$H68="",$I68="",$K68=""),"Pflichtangabe fehlt",IF($P68&lt;&gt;"Verknüpft","Übergabe-ID prüfen",IF(AND($K68="Erledigt",$L68=""),"Erledigt-Datum fehlt",IF(AND($D68&lt;&gt;"",$C68&lt;&gt;"",$D68&lt;$C68),"Frist vor Erfassung",IF($N68="Überfällig","Aufgabe überfällig","OK"))))))</f>
        <v/>
      </c>
    </row>
    <row r="69" ht="38" customHeight="1">
      <c r="A69" s="19" t="n"/>
      <c r="B69" s="19" t="n"/>
      <c r="C69" s="34" t="n"/>
      <c r="D69" s="34" t="n"/>
      <c r="E69" s="19" t="n"/>
      <c r="F69" s="19" t="n"/>
      <c r="G69" s="19" t="n"/>
      <c r="H69" s="19" t="n"/>
      <c r="I69" s="19" t="n"/>
      <c r="J69" s="26" t="n"/>
      <c r="K69" s="19" t="n"/>
      <c r="L69" s="34" t="n"/>
      <c r="M69" s="23">
        <f>IF(OR($A69="",$D69="",$K69="Erledigt"),"",$D69-TODAY())</f>
        <v/>
      </c>
      <c r="N69" s="10">
        <f>IF($A69="","",IF($K69="Erledigt","Erledigt",IF($D69="","Ohne Frist",IF($D69&lt;TODAY(),"Überfällig",IF($D69&lt;=TODAY()+'Parameter'!$B$5,"Bald fällig","Offen")))))</f>
        <v/>
      </c>
      <c r="O69" s="19" t="n"/>
      <c r="P69" s="10">
        <f>IF($A69="","",IF($B69="","Übergabe-ID fehlt",IFERROR(IF(VLOOKUP($B69,'Übergaben'!$A$5:$A$104,1,FALSE)=$B69,"Verknüpft","ID nicht gefunden"),"ID nicht gefunden")))</f>
        <v/>
      </c>
      <c r="Q69" s="10">
        <f>IF($A69="","",IF(OR($B69="",$C69="",$E69="",$F69="",$G69="",$H69="",$I69="",$K69=""),"Pflichtangabe fehlt",IF($P69&lt;&gt;"Verknüpft","Übergabe-ID prüfen",IF(AND($K69="Erledigt",$L69=""),"Erledigt-Datum fehlt",IF(AND($D69&lt;&gt;"",$C69&lt;&gt;"",$D69&lt;$C69),"Frist vor Erfassung",IF($N69="Überfällig","Aufgabe überfällig","OK"))))))</f>
        <v/>
      </c>
    </row>
    <row r="70" ht="38" customHeight="1">
      <c r="A70" s="19" t="n"/>
      <c r="B70" s="19" t="n"/>
      <c r="C70" s="34" t="n"/>
      <c r="D70" s="34" t="n"/>
      <c r="E70" s="19" t="n"/>
      <c r="F70" s="19" t="n"/>
      <c r="G70" s="19" t="n"/>
      <c r="H70" s="19" t="n"/>
      <c r="I70" s="19" t="n"/>
      <c r="J70" s="26" t="n"/>
      <c r="K70" s="19" t="n"/>
      <c r="L70" s="34" t="n"/>
      <c r="M70" s="25">
        <f>IF(OR($A70="",$D70="",$K70="Erledigt"),"",$D70-TODAY())</f>
        <v/>
      </c>
      <c r="N70" s="13">
        <f>IF($A70="","",IF($K70="Erledigt","Erledigt",IF($D70="","Ohne Frist",IF($D70&lt;TODAY(),"Überfällig",IF($D70&lt;=TODAY()+'Parameter'!$B$5,"Bald fällig","Offen")))))</f>
        <v/>
      </c>
      <c r="O70" s="19" t="n"/>
      <c r="P70" s="13">
        <f>IF($A70="","",IF($B70="","Übergabe-ID fehlt",IFERROR(IF(VLOOKUP($B70,'Übergaben'!$A$5:$A$104,1,FALSE)=$B70,"Verknüpft","ID nicht gefunden"),"ID nicht gefunden")))</f>
        <v/>
      </c>
      <c r="Q70" s="13">
        <f>IF($A70="","",IF(OR($B70="",$C70="",$E70="",$F70="",$G70="",$H70="",$I70="",$K70=""),"Pflichtangabe fehlt",IF($P70&lt;&gt;"Verknüpft","Übergabe-ID prüfen",IF(AND($K70="Erledigt",$L70=""),"Erledigt-Datum fehlt",IF(AND($D70&lt;&gt;"",$C70&lt;&gt;"",$D70&lt;$C70),"Frist vor Erfassung",IF($N70="Überfällig","Aufgabe überfällig","OK"))))))</f>
        <v/>
      </c>
    </row>
    <row r="71" ht="38" customHeight="1">
      <c r="A71" s="19" t="n"/>
      <c r="B71" s="19" t="n"/>
      <c r="C71" s="34" t="n"/>
      <c r="D71" s="34" t="n"/>
      <c r="E71" s="19" t="n"/>
      <c r="F71" s="19" t="n"/>
      <c r="G71" s="19" t="n"/>
      <c r="H71" s="19" t="n"/>
      <c r="I71" s="19" t="n"/>
      <c r="J71" s="26" t="n"/>
      <c r="K71" s="19" t="n"/>
      <c r="L71" s="34" t="n"/>
      <c r="M71" s="23">
        <f>IF(OR($A71="",$D71="",$K71="Erledigt"),"",$D71-TODAY())</f>
        <v/>
      </c>
      <c r="N71" s="10">
        <f>IF($A71="","",IF($K71="Erledigt","Erledigt",IF($D71="","Ohne Frist",IF($D71&lt;TODAY(),"Überfällig",IF($D71&lt;=TODAY()+'Parameter'!$B$5,"Bald fällig","Offen")))))</f>
        <v/>
      </c>
      <c r="O71" s="19" t="n"/>
      <c r="P71" s="10">
        <f>IF($A71="","",IF($B71="","Übergabe-ID fehlt",IFERROR(IF(VLOOKUP($B71,'Übergaben'!$A$5:$A$104,1,FALSE)=$B71,"Verknüpft","ID nicht gefunden"),"ID nicht gefunden")))</f>
        <v/>
      </c>
      <c r="Q71" s="10">
        <f>IF($A71="","",IF(OR($B71="",$C71="",$E71="",$F71="",$G71="",$H71="",$I71="",$K71=""),"Pflichtangabe fehlt",IF($P71&lt;&gt;"Verknüpft","Übergabe-ID prüfen",IF(AND($K71="Erledigt",$L71=""),"Erledigt-Datum fehlt",IF(AND($D71&lt;&gt;"",$C71&lt;&gt;"",$D71&lt;$C71),"Frist vor Erfassung",IF($N71="Überfällig","Aufgabe überfällig","OK"))))))</f>
        <v/>
      </c>
    </row>
    <row r="72" ht="38" customHeight="1">
      <c r="A72" s="19" t="n"/>
      <c r="B72" s="19" t="n"/>
      <c r="C72" s="34" t="n"/>
      <c r="D72" s="34" t="n"/>
      <c r="E72" s="19" t="n"/>
      <c r="F72" s="19" t="n"/>
      <c r="G72" s="19" t="n"/>
      <c r="H72" s="19" t="n"/>
      <c r="I72" s="19" t="n"/>
      <c r="J72" s="26" t="n"/>
      <c r="K72" s="19" t="n"/>
      <c r="L72" s="34" t="n"/>
      <c r="M72" s="25">
        <f>IF(OR($A72="",$D72="",$K72="Erledigt"),"",$D72-TODAY())</f>
        <v/>
      </c>
      <c r="N72" s="13">
        <f>IF($A72="","",IF($K72="Erledigt","Erledigt",IF($D72="","Ohne Frist",IF($D72&lt;TODAY(),"Überfällig",IF($D72&lt;=TODAY()+'Parameter'!$B$5,"Bald fällig","Offen")))))</f>
        <v/>
      </c>
      <c r="O72" s="19" t="n"/>
      <c r="P72" s="13">
        <f>IF($A72="","",IF($B72="","Übergabe-ID fehlt",IFERROR(IF(VLOOKUP($B72,'Übergaben'!$A$5:$A$104,1,FALSE)=$B72,"Verknüpft","ID nicht gefunden"),"ID nicht gefunden")))</f>
        <v/>
      </c>
      <c r="Q72" s="13">
        <f>IF($A72="","",IF(OR($B72="",$C72="",$E72="",$F72="",$G72="",$H72="",$I72="",$K72=""),"Pflichtangabe fehlt",IF($P72&lt;&gt;"Verknüpft","Übergabe-ID prüfen",IF(AND($K72="Erledigt",$L72=""),"Erledigt-Datum fehlt",IF(AND($D72&lt;&gt;"",$C72&lt;&gt;"",$D72&lt;$C72),"Frist vor Erfassung",IF($N72="Überfällig","Aufgabe überfällig","OK"))))))</f>
        <v/>
      </c>
    </row>
    <row r="73" ht="38" customHeight="1">
      <c r="A73" s="19" t="n"/>
      <c r="B73" s="19" t="n"/>
      <c r="C73" s="34" t="n"/>
      <c r="D73" s="34" t="n"/>
      <c r="E73" s="19" t="n"/>
      <c r="F73" s="19" t="n"/>
      <c r="G73" s="19" t="n"/>
      <c r="H73" s="19" t="n"/>
      <c r="I73" s="19" t="n"/>
      <c r="J73" s="26" t="n"/>
      <c r="K73" s="19" t="n"/>
      <c r="L73" s="34" t="n"/>
      <c r="M73" s="23">
        <f>IF(OR($A73="",$D73="",$K73="Erledigt"),"",$D73-TODAY())</f>
        <v/>
      </c>
      <c r="N73" s="10">
        <f>IF($A73="","",IF($K73="Erledigt","Erledigt",IF($D73="","Ohne Frist",IF($D73&lt;TODAY(),"Überfällig",IF($D73&lt;=TODAY()+'Parameter'!$B$5,"Bald fällig","Offen")))))</f>
        <v/>
      </c>
      <c r="O73" s="19" t="n"/>
      <c r="P73" s="10">
        <f>IF($A73="","",IF($B73="","Übergabe-ID fehlt",IFERROR(IF(VLOOKUP($B73,'Übergaben'!$A$5:$A$104,1,FALSE)=$B73,"Verknüpft","ID nicht gefunden"),"ID nicht gefunden")))</f>
        <v/>
      </c>
      <c r="Q73" s="10">
        <f>IF($A73="","",IF(OR($B73="",$C73="",$E73="",$F73="",$G73="",$H73="",$I73="",$K73=""),"Pflichtangabe fehlt",IF($P73&lt;&gt;"Verknüpft","Übergabe-ID prüfen",IF(AND($K73="Erledigt",$L73=""),"Erledigt-Datum fehlt",IF(AND($D73&lt;&gt;"",$C73&lt;&gt;"",$D73&lt;$C73),"Frist vor Erfassung",IF($N73="Überfällig","Aufgabe überfällig","OK"))))))</f>
        <v/>
      </c>
    </row>
    <row r="74" ht="38" customHeight="1">
      <c r="A74" s="19" t="n"/>
      <c r="B74" s="19" t="n"/>
      <c r="C74" s="34" t="n"/>
      <c r="D74" s="34" t="n"/>
      <c r="E74" s="19" t="n"/>
      <c r="F74" s="19" t="n"/>
      <c r="G74" s="19" t="n"/>
      <c r="H74" s="19" t="n"/>
      <c r="I74" s="19" t="n"/>
      <c r="J74" s="26" t="n"/>
      <c r="K74" s="19" t="n"/>
      <c r="L74" s="34" t="n"/>
      <c r="M74" s="25">
        <f>IF(OR($A74="",$D74="",$K74="Erledigt"),"",$D74-TODAY())</f>
        <v/>
      </c>
      <c r="N74" s="13">
        <f>IF($A74="","",IF($K74="Erledigt","Erledigt",IF($D74="","Ohne Frist",IF($D74&lt;TODAY(),"Überfällig",IF($D74&lt;=TODAY()+'Parameter'!$B$5,"Bald fällig","Offen")))))</f>
        <v/>
      </c>
      <c r="O74" s="19" t="n"/>
      <c r="P74" s="13">
        <f>IF($A74="","",IF($B74="","Übergabe-ID fehlt",IFERROR(IF(VLOOKUP($B74,'Übergaben'!$A$5:$A$104,1,FALSE)=$B74,"Verknüpft","ID nicht gefunden"),"ID nicht gefunden")))</f>
        <v/>
      </c>
      <c r="Q74" s="13">
        <f>IF($A74="","",IF(OR($B74="",$C74="",$E74="",$F74="",$G74="",$H74="",$I74="",$K74=""),"Pflichtangabe fehlt",IF($P74&lt;&gt;"Verknüpft","Übergabe-ID prüfen",IF(AND($K74="Erledigt",$L74=""),"Erledigt-Datum fehlt",IF(AND($D74&lt;&gt;"",$C74&lt;&gt;"",$D74&lt;$C74),"Frist vor Erfassung",IF($N74="Überfällig","Aufgabe überfällig","OK"))))))</f>
        <v/>
      </c>
    </row>
    <row r="75" ht="38" customHeight="1">
      <c r="A75" s="19" t="n"/>
      <c r="B75" s="19" t="n"/>
      <c r="C75" s="34" t="n"/>
      <c r="D75" s="34" t="n"/>
      <c r="E75" s="19" t="n"/>
      <c r="F75" s="19" t="n"/>
      <c r="G75" s="19" t="n"/>
      <c r="H75" s="19" t="n"/>
      <c r="I75" s="19" t="n"/>
      <c r="J75" s="26" t="n"/>
      <c r="K75" s="19" t="n"/>
      <c r="L75" s="34" t="n"/>
      <c r="M75" s="23">
        <f>IF(OR($A75="",$D75="",$K75="Erledigt"),"",$D75-TODAY())</f>
        <v/>
      </c>
      <c r="N75" s="10">
        <f>IF($A75="","",IF($K75="Erledigt","Erledigt",IF($D75="","Ohne Frist",IF($D75&lt;TODAY(),"Überfällig",IF($D75&lt;=TODAY()+'Parameter'!$B$5,"Bald fällig","Offen")))))</f>
        <v/>
      </c>
      <c r="O75" s="19" t="n"/>
      <c r="P75" s="10">
        <f>IF($A75="","",IF($B75="","Übergabe-ID fehlt",IFERROR(IF(VLOOKUP($B75,'Übergaben'!$A$5:$A$104,1,FALSE)=$B75,"Verknüpft","ID nicht gefunden"),"ID nicht gefunden")))</f>
        <v/>
      </c>
      <c r="Q75" s="10">
        <f>IF($A75="","",IF(OR($B75="",$C75="",$E75="",$F75="",$G75="",$H75="",$I75="",$K75=""),"Pflichtangabe fehlt",IF($P75&lt;&gt;"Verknüpft","Übergabe-ID prüfen",IF(AND($K75="Erledigt",$L75=""),"Erledigt-Datum fehlt",IF(AND($D75&lt;&gt;"",$C75&lt;&gt;"",$D75&lt;$C75),"Frist vor Erfassung",IF($N75="Überfällig","Aufgabe überfällig","OK"))))))</f>
        <v/>
      </c>
    </row>
    <row r="76" ht="38" customHeight="1">
      <c r="A76" s="19" t="n"/>
      <c r="B76" s="19" t="n"/>
      <c r="C76" s="34" t="n"/>
      <c r="D76" s="34" t="n"/>
      <c r="E76" s="19" t="n"/>
      <c r="F76" s="19" t="n"/>
      <c r="G76" s="19" t="n"/>
      <c r="H76" s="19" t="n"/>
      <c r="I76" s="19" t="n"/>
      <c r="J76" s="26" t="n"/>
      <c r="K76" s="19" t="n"/>
      <c r="L76" s="34" t="n"/>
      <c r="M76" s="25">
        <f>IF(OR($A76="",$D76="",$K76="Erledigt"),"",$D76-TODAY())</f>
        <v/>
      </c>
      <c r="N76" s="13">
        <f>IF($A76="","",IF($K76="Erledigt","Erledigt",IF($D76="","Ohne Frist",IF($D76&lt;TODAY(),"Überfällig",IF($D76&lt;=TODAY()+'Parameter'!$B$5,"Bald fällig","Offen")))))</f>
        <v/>
      </c>
      <c r="O76" s="19" t="n"/>
      <c r="P76" s="13">
        <f>IF($A76="","",IF($B76="","Übergabe-ID fehlt",IFERROR(IF(VLOOKUP($B76,'Übergaben'!$A$5:$A$104,1,FALSE)=$B76,"Verknüpft","ID nicht gefunden"),"ID nicht gefunden")))</f>
        <v/>
      </c>
      <c r="Q76" s="13">
        <f>IF($A76="","",IF(OR($B76="",$C76="",$E76="",$F76="",$G76="",$H76="",$I76="",$K76=""),"Pflichtangabe fehlt",IF($P76&lt;&gt;"Verknüpft","Übergabe-ID prüfen",IF(AND($K76="Erledigt",$L76=""),"Erledigt-Datum fehlt",IF(AND($D76&lt;&gt;"",$C76&lt;&gt;"",$D76&lt;$C76),"Frist vor Erfassung",IF($N76="Überfällig","Aufgabe überfällig","OK"))))))</f>
        <v/>
      </c>
    </row>
    <row r="77" ht="38" customHeight="1">
      <c r="A77" s="19" t="n"/>
      <c r="B77" s="19" t="n"/>
      <c r="C77" s="34" t="n"/>
      <c r="D77" s="34" t="n"/>
      <c r="E77" s="19" t="n"/>
      <c r="F77" s="19" t="n"/>
      <c r="G77" s="19" t="n"/>
      <c r="H77" s="19" t="n"/>
      <c r="I77" s="19" t="n"/>
      <c r="J77" s="26" t="n"/>
      <c r="K77" s="19" t="n"/>
      <c r="L77" s="34" t="n"/>
      <c r="M77" s="23">
        <f>IF(OR($A77="",$D77="",$K77="Erledigt"),"",$D77-TODAY())</f>
        <v/>
      </c>
      <c r="N77" s="10">
        <f>IF($A77="","",IF($K77="Erledigt","Erledigt",IF($D77="","Ohne Frist",IF($D77&lt;TODAY(),"Überfällig",IF($D77&lt;=TODAY()+'Parameter'!$B$5,"Bald fällig","Offen")))))</f>
        <v/>
      </c>
      <c r="O77" s="19" t="n"/>
      <c r="P77" s="10">
        <f>IF($A77="","",IF($B77="","Übergabe-ID fehlt",IFERROR(IF(VLOOKUP($B77,'Übergaben'!$A$5:$A$104,1,FALSE)=$B77,"Verknüpft","ID nicht gefunden"),"ID nicht gefunden")))</f>
        <v/>
      </c>
      <c r="Q77" s="10">
        <f>IF($A77="","",IF(OR($B77="",$C77="",$E77="",$F77="",$G77="",$H77="",$I77="",$K77=""),"Pflichtangabe fehlt",IF($P77&lt;&gt;"Verknüpft","Übergabe-ID prüfen",IF(AND($K77="Erledigt",$L77=""),"Erledigt-Datum fehlt",IF(AND($D77&lt;&gt;"",$C77&lt;&gt;"",$D77&lt;$C77),"Frist vor Erfassung",IF($N77="Überfällig","Aufgabe überfällig","OK"))))))</f>
        <v/>
      </c>
    </row>
    <row r="78" ht="38" customHeight="1">
      <c r="A78" s="19" t="n"/>
      <c r="B78" s="19" t="n"/>
      <c r="C78" s="34" t="n"/>
      <c r="D78" s="34" t="n"/>
      <c r="E78" s="19" t="n"/>
      <c r="F78" s="19" t="n"/>
      <c r="G78" s="19" t="n"/>
      <c r="H78" s="19" t="n"/>
      <c r="I78" s="19" t="n"/>
      <c r="J78" s="26" t="n"/>
      <c r="K78" s="19" t="n"/>
      <c r="L78" s="34" t="n"/>
      <c r="M78" s="25">
        <f>IF(OR($A78="",$D78="",$K78="Erledigt"),"",$D78-TODAY())</f>
        <v/>
      </c>
      <c r="N78" s="13">
        <f>IF($A78="","",IF($K78="Erledigt","Erledigt",IF($D78="","Ohne Frist",IF($D78&lt;TODAY(),"Überfällig",IF($D78&lt;=TODAY()+'Parameter'!$B$5,"Bald fällig","Offen")))))</f>
        <v/>
      </c>
      <c r="O78" s="19" t="n"/>
      <c r="P78" s="13">
        <f>IF($A78="","",IF($B78="","Übergabe-ID fehlt",IFERROR(IF(VLOOKUP($B78,'Übergaben'!$A$5:$A$104,1,FALSE)=$B78,"Verknüpft","ID nicht gefunden"),"ID nicht gefunden")))</f>
        <v/>
      </c>
      <c r="Q78" s="13">
        <f>IF($A78="","",IF(OR($B78="",$C78="",$E78="",$F78="",$G78="",$H78="",$I78="",$K78=""),"Pflichtangabe fehlt",IF($P78&lt;&gt;"Verknüpft","Übergabe-ID prüfen",IF(AND($K78="Erledigt",$L78=""),"Erledigt-Datum fehlt",IF(AND($D78&lt;&gt;"",$C78&lt;&gt;"",$D78&lt;$C78),"Frist vor Erfassung",IF($N78="Überfällig","Aufgabe überfällig","OK"))))))</f>
        <v/>
      </c>
    </row>
    <row r="79" ht="38" customHeight="1">
      <c r="A79" s="19" t="n"/>
      <c r="B79" s="19" t="n"/>
      <c r="C79" s="34" t="n"/>
      <c r="D79" s="34" t="n"/>
      <c r="E79" s="19" t="n"/>
      <c r="F79" s="19" t="n"/>
      <c r="G79" s="19" t="n"/>
      <c r="H79" s="19" t="n"/>
      <c r="I79" s="19" t="n"/>
      <c r="J79" s="26" t="n"/>
      <c r="K79" s="19" t="n"/>
      <c r="L79" s="34" t="n"/>
      <c r="M79" s="23">
        <f>IF(OR($A79="",$D79="",$K79="Erledigt"),"",$D79-TODAY())</f>
        <v/>
      </c>
      <c r="N79" s="10">
        <f>IF($A79="","",IF($K79="Erledigt","Erledigt",IF($D79="","Ohne Frist",IF($D79&lt;TODAY(),"Überfällig",IF($D79&lt;=TODAY()+'Parameter'!$B$5,"Bald fällig","Offen")))))</f>
        <v/>
      </c>
      <c r="O79" s="19" t="n"/>
      <c r="P79" s="10">
        <f>IF($A79="","",IF($B79="","Übergabe-ID fehlt",IFERROR(IF(VLOOKUP($B79,'Übergaben'!$A$5:$A$104,1,FALSE)=$B79,"Verknüpft","ID nicht gefunden"),"ID nicht gefunden")))</f>
        <v/>
      </c>
      <c r="Q79" s="10">
        <f>IF($A79="","",IF(OR($B79="",$C79="",$E79="",$F79="",$G79="",$H79="",$I79="",$K79=""),"Pflichtangabe fehlt",IF($P79&lt;&gt;"Verknüpft","Übergabe-ID prüfen",IF(AND($K79="Erledigt",$L79=""),"Erledigt-Datum fehlt",IF(AND($D79&lt;&gt;"",$C79&lt;&gt;"",$D79&lt;$C79),"Frist vor Erfassung",IF($N79="Überfällig","Aufgabe überfällig","OK"))))))</f>
        <v/>
      </c>
    </row>
    <row r="80" ht="38" customHeight="1">
      <c r="A80" s="19" t="n"/>
      <c r="B80" s="19" t="n"/>
      <c r="C80" s="34" t="n"/>
      <c r="D80" s="34" t="n"/>
      <c r="E80" s="19" t="n"/>
      <c r="F80" s="19" t="n"/>
      <c r="G80" s="19" t="n"/>
      <c r="H80" s="19" t="n"/>
      <c r="I80" s="19" t="n"/>
      <c r="J80" s="26" t="n"/>
      <c r="K80" s="19" t="n"/>
      <c r="L80" s="34" t="n"/>
      <c r="M80" s="25">
        <f>IF(OR($A80="",$D80="",$K80="Erledigt"),"",$D80-TODAY())</f>
        <v/>
      </c>
      <c r="N80" s="13">
        <f>IF($A80="","",IF($K80="Erledigt","Erledigt",IF($D80="","Ohne Frist",IF($D80&lt;TODAY(),"Überfällig",IF($D80&lt;=TODAY()+'Parameter'!$B$5,"Bald fällig","Offen")))))</f>
        <v/>
      </c>
      <c r="O80" s="19" t="n"/>
      <c r="P80" s="13">
        <f>IF($A80="","",IF($B80="","Übergabe-ID fehlt",IFERROR(IF(VLOOKUP($B80,'Übergaben'!$A$5:$A$104,1,FALSE)=$B80,"Verknüpft","ID nicht gefunden"),"ID nicht gefunden")))</f>
        <v/>
      </c>
      <c r="Q80" s="13">
        <f>IF($A80="","",IF(OR($B80="",$C80="",$E80="",$F80="",$G80="",$H80="",$I80="",$K80=""),"Pflichtangabe fehlt",IF($P80&lt;&gt;"Verknüpft","Übergabe-ID prüfen",IF(AND($K80="Erledigt",$L80=""),"Erledigt-Datum fehlt",IF(AND($D80&lt;&gt;"",$C80&lt;&gt;"",$D80&lt;$C80),"Frist vor Erfassung",IF($N80="Überfällig","Aufgabe überfällig","OK"))))))</f>
        <v/>
      </c>
    </row>
    <row r="81" ht="38" customHeight="1">
      <c r="A81" s="19" t="n"/>
      <c r="B81" s="19" t="n"/>
      <c r="C81" s="34" t="n"/>
      <c r="D81" s="34" t="n"/>
      <c r="E81" s="19" t="n"/>
      <c r="F81" s="19" t="n"/>
      <c r="G81" s="19" t="n"/>
      <c r="H81" s="19" t="n"/>
      <c r="I81" s="19" t="n"/>
      <c r="J81" s="26" t="n"/>
      <c r="K81" s="19" t="n"/>
      <c r="L81" s="34" t="n"/>
      <c r="M81" s="23">
        <f>IF(OR($A81="",$D81="",$K81="Erledigt"),"",$D81-TODAY())</f>
        <v/>
      </c>
      <c r="N81" s="10">
        <f>IF($A81="","",IF($K81="Erledigt","Erledigt",IF($D81="","Ohne Frist",IF($D81&lt;TODAY(),"Überfällig",IF($D81&lt;=TODAY()+'Parameter'!$B$5,"Bald fällig","Offen")))))</f>
        <v/>
      </c>
      <c r="O81" s="19" t="n"/>
      <c r="P81" s="10">
        <f>IF($A81="","",IF($B81="","Übergabe-ID fehlt",IFERROR(IF(VLOOKUP($B81,'Übergaben'!$A$5:$A$104,1,FALSE)=$B81,"Verknüpft","ID nicht gefunden"),"ID nicht gefunden")))</f>
        <v/>
      </c>
      <c r="Q81" s="10">
        <f>IF($A81="","",IF(OR($B81="",$C81="",$E81="",$F81="",$G81="",$H81="",$I81="",$K81=""),"Pflichtangabe fehlt",IF($P81&lt;&gt;"Verknüpft","Übergabe-ID prüfen",IF(AND($K81="Erledigt",$L81=""),"Erledigt-Datum fehlt",IF(AND($D81&lt;&gt;"",$C81&lt;&gt;"",$D81&lt;$C81),"Frist vor Erfassung",IF($N81="Überfällig","Aufgabe überfällig","OK"))))))</f>
        <v/>
      </c>
    </row>
    <row r="82" ht="38" customHeight="1">
      <c r="A82" s="19" t="n"/>
      <c r="B82" s="19" t="n"/>
      <c r="C82" s="34" t="n"/>
      <c r="D82" s="34" t="n"/>
      <c r="E82" s="19" t="n"/>
      <c r="F82" s="19" t="n"/>
      <c r="G82" s="19" t="n"/>
      <c r="H82" s="19" t="n"/>
      <c r="I82" s="19" t="n"/>
      <c r="J82" s="26" t="n"/>
      <c r="K82" s="19" t="n"/>
      <c r="L82" s="34" t="n"/>
      <c r="M82" s="25">
        <f>IF(OR($A82="",$D82="",$K82="Erledigt"),"",$D82-TODAY())</f>
        <v/>
      </c>
      <c r="N82" s="13">
        <f>IF($A82="","",IF($K82="Erledigt","Erledigt",IF($D82="","Ohne Frist",IF($D82&lt;TODAY(),"Überfällig",IF($D82&lt;=TODAY()+'Parameter'!$B$5,"Bald fällig","Offen")))))</f>
        <v/>
      </c>
      <c r="O82" s="19" t="n"/>
      <c r="P82" s="13">
        <f>IF($A82="","",IF($B82="","Übergabe-ID fehlt",IFERROR(IF(VLOOKUP($B82,'Übergaben'!$A$5:$A$104,1,FALSE)=$B82,"Verknüpft","ID nicht gefunden"),"ID nicht gefunden")))</f>
        <v/>
      </c>
      <c r="Q82" s="13">
        <f>IF($A82="","",IF(OR($B82="",$C82="",$E82="",$F82="",$G82="",$H82="",$I82="",$K82=""),"Pflichtangabe fehlt",IF($P82&lt;&gt;"Verknüpft","Übergabe-ID prüfen",IF(AND($K82="Erledigt",$L82=""),"Erledigt-Datum fehlt",IF(AND($D82&lt;&gt;"",$C82&lt;&gt;"",$D82&lt;$C82),"Frist vor Erfassung",IF($N82="Überfällig","Aufgabe überfällig","OK"))))))</f>
        <v/>
      </c>
    </row>
    <row r="83" ht="38" customHeight="1">
      <c r="A83" s="19" t="n"/>
      <c r="B83" s="19" t="n"/>
      <c r="C83" s="34" t="n"/>
      <c r="D83" s="34" t="n"/>
      <c r="E83" s="19" t="n"/>
      <c r="F83" s="19" t="n"/>
      <c r="G83" s="19" t="n"/>
      <c r="H83" s="19" t="n"/>
      <c r="I83" s="19" t="n"/>
      <c r="J83" s="26" t="n"/>
      <c r="K83" s="19" t="n"/>
      <c r="L83" s="34" t="n"/>
      <c r="M83" s="23">
        <f>IF(OR($A83="",$D83="",$K83="Erledigt"),"",$D83-TODAY())</f>
        <v/>
      </c>
      <c r="N83" s="10">
        <f>IF($A83="","",IF($K83="Erledigt","Erledigt",IF($D83="","Ohne Frist",IF($D83&lt;TODAY(),"Überfällig",IF($D83&lt;=TODAY()+'Parameter'!$B$5,"Bald fällig","Offen")))))</f>
        <v/>
      </c>
      <c r="O83" s="19" t="n"/>
      <c r="P83" s="10">
        <f>IF($A83="","",IF($B83="","Übergabe-ID fehlt",IFERROR(IF(VLOOKUP($B83,'Übergaben'!$A$5:$A$104,1,FALSE)=$B83,"Verknüpft","ID nicht gefunden"),"ID nicht gefunden")))</f>
        <v/>
      </c>
      <c r="Q83" s="10">
        <f>IF($A83="","",IF(OR($B83="",$C83="",$E83="",$F83="",$G83="",$H83="",$I83="",$K83=""),"Pflichtangabe fehlt",IF($P83&lt;&gt;"Verknüpft","Übergabe-ID prüfen",IF(AND($K83="Erledigt",$L83=""),"Erledigt-Datum fehlt",IF(AND($D83&lt;&gt;"",$C83&lt;&gt;"",$D83&lt;$C83),"Frist vor Erfassung",IF($N83="Überfällig","Aufgabe überfällig","OK"))))))</f>
        <v/>
      </c>
    </row>
    <row r="84" ht="38" customHeight="1">
      <c r="A84" s="19" t="n"/>
      <c r="B84" s="19" t="n"/>
      <c r="C84" s="34" t="n"/>
      <c r="D84" s="34" t="n"/>
      <c r="E84" s="19" t="n"/>
      <c r="F84" s="19" t="n"/>
      <c r="G84" s="19" t="n"/>
      <c r="H84" s="19" t="n"/>
      <c r="I84" s="19" t="n"/>
      <c r="J84" s="26" t="n"/>
      <c r="K84" s="19" t="n"/>
      <c r="L84" s="34" t="n"/>
      <c r="M84" s="25">
        <f>IF(OR($A84="",$D84="",$K84="Erledigt"),"",$D84-TODAY())</f>
        <v/>
      </c>
      <c r="N84" s="13">
        <f>IF($A84="","",IF($K84="Erledigt","Erledigt",IF($D84="","Ohne Frist",IF($D84&lt;TODAY(),"Überfällig",IF($D84&lt;=TODAY()+'Parameter'!$B$5,"Bald fällig","Offen")))))</f>
        <v/>
      </c>
      <c r="O84" s="19" t="n"/>
      <c r="P84" s="13">
        <f>IF($A84="","",IF($B84="","Übergabe-ID fehlt",IFERROR(IF(VLOOKUP($B84,'Übergaben'!$A$5:$A$104,1,FALSE)=$B84,"Verknüpft","ID nicht gefunden"),"ID nicht gefunden")))</f>
        <v/>
      </c>
      <c r="Q84" s="13">
        <f>IF($A84="","",IF(OR($B84="",$C84="",$E84="",$F84="",$G84="",$H84="",$I84="",$K84=""),"Pflichtangabe fehlt",IF($P84&lt;&gt;"Verknüpft","Übergabe-ID prüfen",IF(AND($K84="Erledigt",$L84=""),"Erledigt-Datum fehlt",IF(AND($D84&lt;&gt;"",$C84&lt;&gt;"",$D84&lt;$C84),"Frist vor Erfassung",IF($N84="Überfällig","Aufgabe überfällig","OK"))))))</f>
        <v/>
      </c>
    </row>
    <row r="85" ht="38" customHeight="1">
      <c r="A85" s="19" t="n"/>
      <c r="B85" s="19" t="n"/>
      <c r="C85" s="34" t="n"/>
      <c r="D85" s="34" t="n"/>
      <c r="E85" s="19" t="n"/>
      <c r="F85" s="19" t="n"/>
      <c r="G85" s="19" t="n"/>
      <c r="H85" s="19" t="n"/>
      <c r="I85" s="19" t="n"/>
      <c r="J85" s="26" t="n"/>
      <c r="K85" s="19" t="n"/>
      <c r="L85" s="34" t="n"/>
      <c r="M85" s="23">
        <f>IF(OR($A85="",$D85="",$K85="Erledigt"),"",$D85-TODAY())</f>
        <v/>
      </c>
      <c r="N85" s="10">
        <f>IF($A85="","",IF($K85="Erledigt","Erledigt",IF($D85="","Ohne Frist",IF($D85&lt;TODAY(),"Überfällig",IF($D85&lt;=TODAY()+'Parameter'!$B$5,"Bald fällig","Offen")))))</f>
        <v/>
      </c>
      <c r="O85" s="19" t="n"/>
      <c r="P85" s="10">
        <f>IF($A85="","",IF($B85="","Übergabe-ID fehlt",IFERROR(IF(VLOOKUP($B85,'Übergaben'!$A$5:$A$104,1,FALSE)=$B85,"Verknüpft","ID nicht gefunden"),"ID nicht gefunden")))</f>
        <v/>
      </c>
      <c r="Q85" s="10">
        <f>IF($A85="","",IF(OR($B85="",$C85="",$E85="",$F85="",$G85="",$H85="",$I85="",$K85=""),"Pflichtangabe fehlt",IF($P85&lt;&gt;"Verknüpft","Übergabe-ID prüfen",IF(AND($K85="Erledigt",$L85=""),"Erledigt-Datum fehlt",IF(AND($D85&lt;&gt;"",$C85&lt;&gt;"",$D85&lt;$C85),"Frist vor Erfassung",IF($N85="Überfällig","Aufgabe überfällig","OK"))))))</f>
        <v/>
      </c>
    </row>
    <row r="86" ht="38" customHeight="1">
      <c r="A86" s="19" t="n"/>
      <c r="B86" s="19" t="n"/>
      <c r="C86" s="34" t="n"/>
      <c r="D86" s="34" t="n"/>
      <c r="E86" s="19" t="n"/>
      <c r="F86" s="19" t="n"/>
      <c r="G86" s="19" t="n"/>
      <c r="H86" s="19" t="n"/>
      <c r="I86" s="19" t="n"/>
      <c r="J86" s="26" t="n"/>
      <c r="K86" s="19" t="n"/>
      <c r="L86" s="34" t="n"/>
      <c r="M86" s="25">
        <f>IF(OR($A86="",$D86="",$K86="Erledigt"),"",$D86-TODAY())</f>
        <v/>
      </c>
      <c r="N86" s="13">
        <f>IF($A86="","",IF($K86="Erledigt","Erledigt",IF($D86="","Ohne Frist",IF($D86&lt;TODAY(),"Überfällig",IF($D86&lt;=TODAY()+'Parameter'!$B$5,"Bald fällig","Offen")))))</f>
        <v/>
      </c>
      <c r="O86" s="19" t="n"/>
      <c r="P86" s="13">
        <f>IF($A86="","",IF($B86="","Übergabe-ID fehlt",IFERROR(IF(VLOOKUP($B86,'Übergaben'!$A$5:$A$104,1,FALSE)=$B86,"Verknüpft","ID nicht gefunden"),"ID nicht gefunden")))</f>
        <v/>
      </c>
      <c r="Q86" s="13">
        <f>IF($A86="","",IF(OR($B86="",$C86="",$E86="",$F86="",$G86="",$H86="",$I86="",$K86=""),"Pflichtangabe fehlt",IF($P86&lt;&gt;"Verknüpft","Übergabe-ID prüfen",IF(AND($K86="Erledigt",$L86=""),"Erledigt-Datum fehlt",IF(AND($D86&lt;&gt;"",$C86&lt;&gt;"",$D86&lt;$C86),"Frist vor Erfassung",IF($N86="Überfällig","Aufgabe überfällig","OK"))))))</f>
        <v/>
      </c>
    </row>
    <row r="87" ht="38" customHeight="1">
      <c r="A87" s="19" t="n"/>
      <c r="B87" s="19" t="n"/>
      <c r="C87" s="34" t="n"/>
      <c r="D87" s="34" t="n"/>
      <c r="E87" s="19" t="n"/>
      <c r="F87" s="19" t="n"/>
      <c r="G87" s="19" t="n"/>
      <c r="H87" s="19" t="n"/>
      <c r="I87" s="19" t="n"/>
      <c r="J87" s="26" t="n"/>
      <c r="K87" s="19" t="n"/>
      <c r="L87" s="34" t="n"/>
      <c r="M87" s="23">
        <f>IF(OR($A87="",$D87="",$K87="Erledigt"),"",$D87-TODAY())</f>
        <v/>
      </c>
      <c r="N87" s="10">
        <f>IF($A87="","",IF($K87="Erledigt","Erledigt",IF($D87="","Ohne Frist",IF($D87&lt;TODAY(),"Überfällig",IF($D87&lt;=TODAY()+'Parameter'!$B$5,"Bald fällig","Offen")))))</f>
        <v/>
      </c>
      <c r="O87" s="19" t="n"/>
      <c r="P87" s="10">
        <f>IF($A87="","",IF($B87="","Übergabe-ID fehlt",IFERROR(IF(VLOOKUP($B87,'Übergaben'!$A$5:$A$104,1,FALSE)=$B87,"Verknüpft","ID nicht gefunden"),"ID nicht gefunden")))</f>
        <v/>
      </c>
      <c r="Q87" s="10">
        <f>IF($A87="","",IF(OR($B87="",$C87="",$E87="",$F87="",$G87="",$H87="",$I87="",$K87=""),"Pflichtangabe fehlt",IF($P87&lt;&gt;"Verknüpft","Übergabe-ID prüfen",IF(AND($K87="Erledigt",$L87=""),"Erledigt-Datum fehlt",IF(AND($D87&lt;&gt;"",$C87&lt;&gt;"",$D87&lt;$C87),"Frist vor Erfassung",IF($N87="Überfällig","Aufgabe überfällig","OK"))))))</f>
        <v/>
      </c>
    </row>
    <row r="88" ht="38" customHeight="1">
      <c r="A88" s="19" t="n"/>
      <c r="B88" s="19" t="n"/>
      <c r="C88" s="34" t="n"/>
      <c r="D88" s="34" t="n"/>
      <c r="E88" s="19" t="n"/>
      <c r="F88" s="19" t="n"/>
      <c r="G88" s="19" t="n"/>
      <c r="H88" s="19" t="n"/>
      <c r="I88" s="19" t="n"/>
      <c r="J88" s="26" t="n"/>
      <c r="K88" s="19" t="n"/>
      <c r="L88" s="34" t="n"/>
      <c r="M88" s="25">
        <f>IF(OR($A88="",$D88="",$K88="Erledigt"),"",$D88-TODAY())</f>
        <v/>
      </c>
      <c r="N88" s="13">
        <f>IF($A88="","",IF($K88="Erledigt","Erledigt",IF($D88="","Ohne Frist",IF($D88&lt;TODAY(),"Überfällig",IF($D88&lt;=TODAY()+'Parameter'!$B$5,"Bald fällig","Offen")))))</f>
        <v/>
      </c>
      <c r="O88" s="19" t="n"/>
      <c r="P88" s="13">
        <f>IF($A88="","",IF($B88="","Übergabe-ID fehlt",IFERROR(IF(VLOOKUP($B88,'Übergaben'!$A$5:$A$104,1,FALSE)=$B88,"Verknüpft","ID nicht gefunden"),"ID nicht gefunden")))</f>
        <v/>
      </c>
      <c r="Q88" s="13">
        <f>IF($A88="","",IF(OR($B88="",$C88="",$E88="",$F88="",$G88="",$H88="",$I88="",$K88=""),"Pflichtangabe fehlt",IF($P88&lt;&gt;"Verknüpft","Übergabe-ID prüfen",IF(AND($K88="Erledigt",$L88=""),"Erledigt-Datum fehlt",IF(AND($D88&lt;&gt;"",$C88&lt;&gt;"",$D88&lt;$C88),"Frist vor Erfassung",IF($N88="Überfällig","Aufgabe überfällig","OK"))))))</f>
        <v/>
      </c>
    </row>
    <row r="89" ht="38" customHeight="1">
      <c r="A89" s="19" t="n"/>
      <c r="B89" s="19" t="n"/>
      <c r="C89" s="34" t="n"/>
      <c r="D89" s="34" t="n"/>
      <c r="E89" s="19" t="n"/>
      <c r="F89" s="19" t="n"/>
      <c r="G89" s="19" t="n"/>
      <c r="H89" s="19" t="n"/>
      <c r="I89" s="19" t="n"/>
      <c r="J89" s="26" t="n"/>
      <c r="K89" s="19" t="n"/>
      <c r="L89" s="34" t="n"/>
      <c r="M89" s="23">
        <f>IF(OR($A89="",$D89="",$K89="Erledigt"),"",$D89-TODAY())</f>
        <v/>
      </c>
      <c r="N89" s="10">
        <f>IF($A89="","",IF($K89="Erledigt","Erledigt",IF($D89="","Ohne Frist",IF($D89&lt;TODAY(),"Überfällig",IF($D89&lt;=TODAY()+'Parameter'!$B$5,"Bald fällig","Offen")))))</f>
        <v/>
      </c>
      <c r="O89" s="19" t="n"/>
      <c r="P89" s="10">
        <f>IF($A89="","",IF($B89="","Übergabe-ID fehlt",IFERROR(IF(VLOOKUP($B89,'Übergaben'!$A$5:$A$104,1,FALSE)=$B89,"Verknüpft","ID nicht gefunden"),"ID nicht gefunden")))</f>
        <v/>
      </c>
      <c r="Q89" s="10">
        <f>IF($A89="","",IF(OR($B89="",$C89="",$E89="",$F89="",$G89="",$H89="",$I89="",$K89=""),"Pflichtangabe fehlt",IF($P89&lt;&gt;"Verknüpft","Übergabe-ID prüfen",IF(AND($K89="Erledigt",$L89=""),"Erledigt-Datum fehlt",IF(AND($D89&lt;&gt;"",$C89&lt;&gt;"",$D89&lt;$C89),"Frist vor Erfassung",IF($N89="Überfällig","Aufgabe überfällig","OK"))))))</f>
        <v/>
      </c>
    </row>
    <row r="90" ht="38" customHeight="1">
      <c r="A90" s="19" t="n"/>
      <c r="B90" s="19" t="n"/>
      <c r="C90" s="34" t="n"/>
      <c r="D90" s="34" t="n"/>
      <c r="E90" s="19" t="n"/>
      <c r="F90" s="19" t="n"/>
      <c r="G90" s="19" t="n"/>
      <c r="H90" s="19" t="n"/>
      <c r="I90" s="19" t="n"/>
      <c r="J90" s="26" t="n"/>
      <c r="K90" s="19" t="n"/>
      <c r="L90" s="34" t="n"/>
      <c r="M90" s="25">
        <f>IF(OR($A90="",$D90="",$K90="Erledigt"),"",$D90-TODAY())</f>
        <v/>
      </c>
      <c r="N90" s="13">
        <f>IF($A90="","",IF($K90="Erledigt","Erledigt",IF($D90="","Ohne Frist",IF($D90&lt;TODAY(),"Überfällig",IF($D90&lt;=TODAY()+'Parameter'!$B$5,"Bald fällig","Offen")))))</f>
        <v/>
      </c>
      <c r="O90" s="19" t="n"/>
      <c r="P90" s="13">
        <f>IF($A90="","",IF($B90="","Übergabe-ID fehlt",IFERROR(IF(VLOOKUP($B90,'Übergaben'!$A$5:$A$104,1,FALSE)=$B90,"Verknüpft","ID nicht gefunden"),"ID nicht gefunden")))</f>
        <v/>
      </c>
      <c r="Q90" s="13">
        <f>IF($A90="","",IF(OR($B90="",$C90="",$E90="",$F90="",$G90="",$H90="",$I90="",$K90=""),"Pflichtangabe fehlt",IF($P90&lt;&gt;"Verknüpft","Übergabe-ID prüfen",IF(AND($K90="Erledigt",$L90=""),"Erledigt-Datum fehlt",IF(AND($D90&lt;&gt;"",$C90&lt;&gt;"",$D90&lt;$C90),"Frist vor Erfassung",IF($N90="Überfällig","Aufgabe überfällig","OK"))))))</f>
        <v/>
      </c>
    </row>
    <row r="91" ht="38" customHeight="1">
      <c r="A91" s="19" t="n"/>
      <c r="B91" s="19" t="n"/>
      <c r="C91" s="34" t="n"/>
      <c r="D91" s="34" t="n"/>
      <c r="E91" s="19" t="n"/>
      <c r="F91" s="19" t="n"/>
      <c r="G91" s="19" t="n"/>
      <c r="H91" s="19" t="n"/>
      <c r="I91" s="19" t="n"/>
      <c r="J91" s="26" t="n"/>
      <c r="K91" s="19" t="n"/>
      <c r="L91" s="34" t="n"/>
      <c r="M91" s="23">
        <f>IF(OR($A91="",$D91="",$K91="Erledigt"),"",$D91-TODAY())</f>
        <v/>
      </c>
      <c r="N91" s="10">
        <f>IF($A91="","",IF($K91="Erledigt","Erledigt",IF($D91="","Ohne Frist",IF($D91&lt;TODAY(),"Überfällig",IF($D91&lt;=TODAY()+'Parameter'!$B$5,"Bald fällig","Offen")))))</f>
        <v/>
      </c>
      <c r="O91" s="19" t="n"/>
      <c r="P91" s="10">
        <f>IF($A91="","",IF($B91="","Übergabe-ID fehlt",IFERROR(IF(VLOOKUP($B91,'Übergaben'!$A$5:$A$104,1,FALSE)=$B91,"Verknüpft","ID nicht gefunden"),"ID nicht gefunden")))</f>
        <v/>
      </c>
      <c r="Q91" s="10">
        <f>IF($A91="","",IF(OR($B91="",$C91="",$E91="",$F91="",$G91="",$H91="",$I91="",$K91=""),"Pflichtangabe fehlt",IF($P91&lt;&gt;"Verknüpft","Übergabe-ID prüfen",IF(AND($K91="Erledigt",$L91=""),"Erledigt-Datum fehlt",IF(AND($D91&lt;&gt;"",$C91&lt;&gt;"",$D91&lt;$C91),"Frist vor Erfassung",IF($N91="Überfällig","Aufgabe überfällig","OK"))))))</f>
        <v/>
      </c>
    </row>
    <row r="92" ht="38" customHeight="1">
      <c r="A92" s="19" t="n"/>
      <c r="B92" s="19" t="n"/>
      <c r="C92" s="34" t="n"/>
      <c r="D92" s="34" t="n"/>
      <c r="E92" s="19" t="n"/>
      <c r="F92" s="19" t="n"/>
      <c r="G92" s="19" t="n"/>
      <c r="H92" s="19" t="n"/>
      <c r="I92" s="19" t="n"/>
      <c r="J92" s="26" t="n"/>
      <c r="K92" s="19" t="n"/>
      <c r="L92" s="34" t="n"/>
      <c r="M92" s="25">
        <f>IF(OR($A92="",$D92="",$K92="Erledigt"),"",$D92-TODAY())</f>
        <v/>
      </c>
      <c r="N92" s="13">
        <f>IF($A92="","",IF($K92="Erledigt","Erledigt",IF($D92="","Ohne Frist",IF($D92&lt;TODAY(),"Überfällig",IF($D92&lt;=TODAY()+'Parameter'!$B$5,"Bald fällig","Offen")))))</f>
        <v/>
      </c>
      <c r="O92" s="19" t="n"/>
      <c r="P92" s="13">
        <f>IF($A92="","",IF($B92="","Übergabe-ID fehlt",IFERROR(IF(VLOOKUP($B92,'Übergaben'!$A$5:$A$104,1,FALSE)=$B92,"Verknüpft","ID nicht gefunden"),"ID nicht gefunden")))</f>
        <v/>
      </c>
      <c r="Q92" s="13">
        <f>IF($A92="","",IF(OR($B92="",$C92="",$E92="",$F92="",$G92="",$H92="",$I92="",$K92=""),"Pflichtangabe fehlt",IF($P92&lt;&gt;"Verknüpft","Übergabe-ID prüfen",IF(AND($K92="Erledigt",$L92=""),"Erledigt-Datum fehlt",IF(AND($D92&lt;&gt;"",$C92&lt;&gt;"",$D92&lt;$C92),"Frist vor Erfassung",IF($N92="Überfällig","Aufgabe überfällig","OK"))))))</f>
        <v/>
      </c>
    </row>
    <row r="93" ht="38" customHeight="1">
      <c r="A93" s="19" t="n"/>
      <c r="B93" s="19" t="n"/>
      <c r="C93" s="34" t="n"/>
      <c r="D93" s="34" t="n"/>
      <c r="E93" s="19" t="n"/>
      <c r="F93" s="19" t="n"/>
      <c r="G93" s="19" t="n"/>
      <c r="H93" s="19" t="n"/>
      <c r="I93" s="19" t="n"/>
      <c r="J93" s="26" t="n"/>
      <c r="K93" s="19" t="n"/>
      <c r="L93" s="34" t="n"/>
      <c r="M93" s="23">
        <f>IF(OR($A93="",$D93="",$K93="Erledigt"),"",$D93-TODAY())</f>
        <v/>
      </c>
      <c r="N93" s="10">
        <f>IF($A93="","",IF($K93="Erledigt","Erledigt",IF($D93="","Ohne Frist",IF($D93&lt;TODAY(),"Überfällig",IF($D93&lt;=TODAY()+'Parameter'!$B$5,"Bald fällig","Offen")))))</f>
        <v/>
      </c>
      <c r="O93" s="19" t="n"/>
      <c r="P93" s="10">
        <f>IF($A93="","",IF($B93="","Übergabe-ID fehlt",IFERROR(IF(VLOOKUP($B93,'Übergaben'!$A$5:$A$104,1,FALSE)=$B93,"Verknüpft","ID nicht gefunden"),"ID nicht gefunden")))</f>
        <v/>
      </c>
      <c r="Q93" s="10">
        <f>IF($A93="","",IF(OR($B93="",$C93="",$E93="",$F93="",$G93="",$H93="",$I93="",$K93=""),"Pflichtangabe fehlt",IF($P93&lt;&gt;"Verknüpft","Übergabe-ID prüfen",IF(AND($K93="Erledigt",$L93=""),"Erledigt-Datum fehlt",IF(AND($D93&lt;&gt;"",$C93&lt;&gt;"",$D93&lt;$C93),"Frist vor Erfassung",IF($N93="Überfällig","Aufgabe überfällig","OK"))))))</f>
        <v/>
      </c>
    </row>
    <row r="94" ht="38" customHeight="1">
      <c r="A94" s="19" t="n"/>
      <c r="B94" s="19" t="n"/>
      <c r="C94" s="34" t="n"/>
      <c r="D94" s="34" t="n"/>
      <c r="E94" s="19" t="n"/>
      <c r="F94" s="19" t="n"/>
      <c r="G94" s="19" t="n"/>
      <c r="H94" s="19" t="n"/>
      <c r="I94" s="19" t="n"/>
      <c r="J94" s="26" t="n"/>
      <c r="K94" s="19" t="n"/>
      <c r="L94" s="34" t="n"/>
      <c r="M94" s="25">
        <f>IF(OR($A94="",$D94="",$K94="Erledigt"),"",$D94-TODAY())</f>
        <v/>
      </c>
      <c r="N94" s="13">
        <f>IF($A94="","",IF($K94="Erledigt","Erledigt",IF($D94="","Ohne Frist",IF($D94&lt;TODAY(),"Überfällig",IF($D94&lt;=TODAY()+'Parameter'!$B$5,"Bald fällig","Offen")))))</f>
        <v/>
      </c>
      <c r="O94" s="19" t="n"/>
      <c r="P94" s="13">
        <f>IF($A94="","",IF($B94="","Übergabe-ID fehlt",IFERROR(IF(VLOOKUP($B94,'Übergaben'!$A$5:$A$104,1,FALSE)=$B94,"Verknüpft","ID nicht gefunden"),"ID nicht gefunden")))</f>
        <v/>
      </c>
      <c r="Q94" s="13">
        <f>IF($A94="","",IF(OR($B94="",$C94="",$E94="",$F94="",$G94="",$H94="",$I94="",$K94=""),"Pflichtangabe fehlt",IF($P94&lt;&gt;"Verknüpft","Übergabe-ID prüfen",IF(AND($K94="Erledigt",$L94=""),"Erledigt-Datum fehlt",IF(AND($D94&lt;&gt;"",$C94&lt;&gt;"",$D94&lt;$C94),"Frist vor Erfassung",IF($N94="Überfällig","Aufgabe überfällig","OK"))))))</f>
        <v/>
      </c>
    </row>
    <row r="95" ht="38" customHeight="1">
      <c r="A95" s="19" t="n"/>
      <c r="B95" s="19" t="n"/>
      <c r="C95" s="34" t="n"/>
      <c r="D95" s="34" t="n"/>
      <c r="E95" s="19" t="n"/>
      <c r="F95" s="19" t="n"/>
      <c r="G95" s="19" t="n"/>
      <c r="H95" s="19" t="n"/>
      <c r="I95" s="19" t="n"/>
      <c r="J95" s="26" t="n"/>
      <c r="K95" s="19" t="n"/>
      <c r="L95" s="34" t="n"/>
      <c r="M95" s="23">
        <f>IF(OR($A95="",$D95="",$K95="Erledigt"),"",$D95-TODAY())</f>
        <v/>
      </c>
      <c r="N95" s="10">
        <f>IF($A95="","",IF($K95="Erledigt","Erledigt",IF($D95="","Ohne Frist",IF($D95&lt;TODAY(),"Überfällig",IF($D95&lt;=TODAY()+'Parameter'!$B$5,"Bald fällig","Offen")))))</f>
        <v/>
      </c>
      <c r="O95" s="19" t="n"/>
      <c r="P95" s="10">
        <f>IF($A95="","",IF($B95="","Übergabe-ID fehlt",IFERROR(IF(VLOOKUP($B95,'Übergaben'!$A$5:$A$104,1,FALSE)=$B95,"Verknüpft","ID nicht gefunden"),"ID nicht gefunden")))</f>
        <v/>
      </c>
      <c r="Q95" s="10">
        <f>IF($A95="","",IF(OR($B95="",$C95="",$E95="",$F95="",$G95="",$H95="",$I95="",$K95=""),"Pflichtangabe fehlt",IF($P95&lt;&gt;"Verknüpft","Übergabe-ID prüfen",IF(AND($K95="Erledigt",$L95=""),"Erledigt-Datum fehlt",IF(AND($D95&lt;&gt;"",$C95&lt;&gt;"",$D95&lt;$C95),"Frist vor Erfassung",IF($N95="Überfällig","Aufgabe überfällig","OK"))))))</f>
        <v/>
      </c>
    </row>
    <row r="96" ht="38" customHeight="1">
      <c r="A96" s="19" t="n"/>
      <c r="B96" s="19" t="n"/>
      <c r="C96" s="34" t="n"/>
      <c r="D96" s="34" t="n"/>
      <c r="E96" s="19" t="n"/>
      <c r="F96" s="19" t="n"/>
      <c r="G96" s="19" t="n"/>
      <c r="H96" s="19" t="n"/>
      <c r="I96" s="19" t="n"/>
      <c r="J96" s="26" t="n"/>
      <c r="K96" s="19" t="n"/>
      <c r="L96" s="34" t="n"/>
      <c r="M96" s="25">
        <f>IF(OR($A96="",$D96="",$K96="Erledigt"),"",$D96-TODAY())</f>
        <v/>
      </c>
      <c r="N96" s="13">
        <f>IF($A96="","",IF($K96="Erledigt","Erledigt",IF($D96="","Ohne Frist",IF($D96&lt;TODAY(),"Überfällig",IF($D96&lt;=TODAY()+'Parameter'!$B$5,"Bald fällig","Offen")))))</f>
        <v/>
      </c>
      <c r="O96" s="19" t="n"/>
      <c r="P96" s="13">
        <f>IF($A96="","",IF($B96="","Übergabe-ID fehlt",IFERROR(IF(VLOOKUP($B96,'Übergaben'!$A$5:$A$104,1,FALSE)=$B96,"Verknüpft","ID nicht gefunden"),"ID nicht gefunden")))</f>
        <v/>
      </c>
      <c r="Q96" s="13">
        <f>IF($A96="","",IF(OR($B96="",$C96="",$E96="",$F96="",$G96="",$H96="",$I96="",$K96=""),"Pflichtangabe fehlt",IF($P96&lt;&gt;"Verknüpft","Übergabe-ID prüfen",IF(AND($K96="Erledigt",$L96=""),"Erledigt-Datum fehlt",IF(AND($D96&lt;&gt;"",$C96&lt;&gt;"",$D96&lt;$C96),"Frist vor Erfassung",IF($N96="Überfällig","Aufgabe überfällig","OK"))))))</f>
        <v/>
      </c>
    </row>
    <row r="97" ht="38" customHeight="1">
      <c r="A97" s="19" t="n"/>
      <c r="B97" s="19" t="n"/>
      <c r="C97" s="34" t="n"/>
      <c r="D97" s="34" t="n"/>
      <c r="E97" s="19" t="n"/>
      <c r="F97" s="19" t="n"/>
      <c r="G97" s="19" t="n"/>
      <c r="H97" s="19" t="n"/>
      <c r="I97" s="19" t="n"/>
      <c r="J97" s="26" t="n"/>
      <c r="K97" s="19" t="n"/>
      <c r="L97" s="34" t="n"/>
      <c r="M97" s="23">
        <f>IF(OR($A97="",$D97="",$K97="Erledigt"),"",$D97-TODAY())</f>
        <v/>
      </c>
      <c r="N97" s="10">
        <f>IF($A97="","",IF($K97="Erledigt","Erledigt",IF($D97="","Ohne Frist",IF($D97&lt;TODAY(),"Überfällig",IF($D97&lt;=TODAY()+'Parameter'!$B$5,"Bald fällig","Offen")))))</f>
        <v/>
      </c>
      <c r="O97" s="19" t="n"/>
      <c r="P97" s="10">
        <f>IF($A97="","",IF($B97="","Übergabe-ID fehlt",IFERROR(IF(VLOOKUP($B97,'Übergaben'!$A$5:$A$104,1,FALSE)=$B97,"Verknüpft","ID nicht gefunden"),"ID nicht gefunden")))</f>
        <v/>
      </c>
      <c r="Q97" s="10">
        <f>IF($A97="","",IF(OR($B97="",$C97="",$E97="",$F97="",$G97="",$H97="",$I97="",$K97=""),"Pflichtangabe fehlt",IF($P97&lt;&gt;"Verknüpft","Übergabe-ID prüfen",IF(AND($K97="Erledigt",$L97=""),"Erledigt-Datum fehlt",IF(AND($D97&lt;&gt;"",$C97&lt;&gt;"",$D97&lt;$C97),"Frist vor Erfassung",IF($N97="Überfällig","Aufgabe überfällig","OK"))))))</f>
        <v/>
      </c>
    </row>
    <row r="98" ht="38" customHeight="1">
      <c r="A98" s="19" t="n"/>
      <c r="B98" s="19" t="n"/>
      <c r="C98" s="34" t="n"/>
      <c r="D98" s="34" t="n"/>
      <c r="E98" s="19" t="n"/>
      <c r="F98" s="19" t="n"/>
      <c r="G98" s="19" t="n"/>
      <c r="H98" s="19" t="n"/>
      <c r="I98" s="19" t="n"/>
      <c r="J98" s="26" t="n"/>
      <c r="K98" s="19" t="n"/>
      <c r="L98" s="34" t="n"/>
      <c r="M98" s="25">
        <f>IF(OR($A98="",$D98="",$K98="Erledigt"),"",$D98-TODAY())</f>
        <v/>
      </c>
      <c r="N98" s="13">
        <f>IF($A98="","",IF($K98="Erledigt","Erledigt",IF($D98="","Ohne Frist",IF($D98&lt;TODAY(),"Überfällig",IF($D98&lt;=TODAY()+'Parameter'!$B$5,"Bald fällig","Offen")))))</f>
        <v/>
      </c>
      <c r="O98" s="19" t="n"/>
      <c r="P98" s="13">
        <f>IF($A98="","",IF($B98="","Übergabe-ID fehlt",IFERROR(IF(VLOOKUP($B98,'Übergaben'!$A$5:$A$104,1,FALSE)=$B98,"Verknüpft","ID nicht gefunden"),"ID nicht gefunden")))</f>
        <v/>
      </c>
      <c r="Q98" s="13">
        <f>IF($A98="","",IF(OR($B98="",$C98="",$E98="",$F98="",$G98="",$H98="",$I98="",$K98=""),"Pflichtangabe fehlt",IF($P98&lt;&gt;"Verknüpft","Übergabe-ID prüfen",IF(AND($K98="Erledigt",$L98=""),"Erledigt-Datum fehlt",IF(AND($D98&lt;&gt;"",$C98&lt;&gt;"",$D98&lt;$C98),"Frist vor Erfassung",IF($N98="Überfällig","Aufgabe überfällig","OK"))))))</f>
        <v/>
      </c>
    </row>
    <row r="99" ht="38" customHeight="1">
      <c r="A99" s="19" t="n"/>
      <c r="B99" s="19" t="n"/>
      <c r="C99" s="34" t="n"/>
      <c r="D99" s="34" t="n"/>
      <c r="E99" s="19" t="n"/>
      <c r="F99" s="19" t="n"/>
      <c r="G99" s="19" t="n"/>
      <c r="H99" s="19" t="n"/>
      <c r="I99" s="19" t="n"/>
      <c r="J99" s="26" t="n"/>
      <c r="K99" s="19" t="n"/>
      <c r="L99" s="34" t="n"/>
      <c r="M99" s="23">
        <f>IF(OR($A99="",$D99="",$K99="Erledigt"),"",$D99-TODAY())</f>
        <v/>
      </c>
      <c r="N99" s="10">
        <f>IF($A99="","",IF($K99="Erledigt","Erledigt",IF($D99="","Ohne Frist",IF($D99&lt;TODAY(),"Überfällig",IF($D99&lt;=TODAY()+'Parameter'!$B$5,"Bald fällig","Offen")))))</f>
        <v/>
      </c>
      <c r="O99" s="19" t="n"/>
      <c r="P99" s="10">
        <f>IF($A99="","",IF($B99="","Übergabe-ID fehlt",IFERROR(IF(VLOOKUP($B99,'Übergaben'!$A$5:$A$104,1,FALSE)=$B99,"Verknüpft","ID nicht gefunden"),"ID nicht gefunden")))</f>
        <v/>
      </c>
      <c r="Q99" s="10">
        <f>IF($A99="","",IF(OR($B99="",$C99="",$E99="",$F99="",$G99="",$H99="",$I99="",$K99=""),"Pflichtangabe fehlt",IF($P99&lt;&gt;"Verknüpft","Übergabe-ID prüfen",IF(AND($K99="Erledigt",$L99=""),"Erledigt-Datum fehlt",IF(AND($D99&lt;&gt;"",$C99&lt;&gt;"",$D99&lt;$C99),"Frist vor Erfassung",IF($N99="Überfällig","Aufgabe überfällig","OK"))))))</f>
        <v/>
      </c>
    </row>
    <row r="100" ht="38" customHeight="1">
      <c r="A100" s="19" t="n"/>
      <c r="B100" s="19" t="n"/>
      <c r="C100" s="34" t="n"/>
      <c r="D100" s="34" t="n"/>
      <c r="E100" s="19" t="n"/>
      <c r="F100" s="19" t="n"/>
      <c r="G100" s="19" t="n"/>
      <c r="H100" s="19" t="n"/>
      <c r="I100" s="19" t="n"/>
      <c r="J100" s="26" t="n"/>
      <c r="K100" s="19" t="n"/>
      <c r="L100" s="34" t="n"/>
      <c r="M100" s="25">
        <f>IF(OR($A100="",$D100="",$K100="Erledigt"),"",$D100-TODAY())</f>
        <v/>
      </c>
      <c r="N100" s="13">
        <f>IF($A100="","",IF($K100="Erledigt","Erledigt",IF($D100="","Ohne Frist",IF($D100&lt;TODAY(),"Überfällig",IF($D100&lt;=TODAY()+'Parameter'!$B$5,"Bald fällig","Offen")))))</f>
        <v/>
      </c>
      <c r="O100" s="19" t="n"/>
      <c r="P100" s="13">
        <f>IF($A100="","",IF($B100="","Übergabe-ID fehlt",IFERROR(IF(VLOOKUP($B100,'Übergaben'!$A$5:$A$104,1,FALSE)=$B100,"Verknüpft","ID nicht gefunden"),"ID nicht gefunden")))</f>
        <v/>
      </c>
      <c r="Q100" s="13">
        <f>IF($A100="","",IF(OR($B100="",$C100="",$E100="",$F100="",$G100="",$H100="",$I100="",$K100=""),"Pflichtangabe fehlt",IF($P100&lt;&gt;"Verknüpft","Übergabe-ID prüfen",IF(AND($K100="Erledigt",$L100=""),"Erledigt-Datum fehlt",IF(AND($D100&lt;&gt;"",$C100&lt;&gt;"",$D100&lt;$C100),"Frist vor Erfassung",IF($N100="Überfällig","Aufgabe überfällig","OK"))))))</f>
        <v/>
      </c>
    </row>
    <row r="101" ht="38" customHeight="1">
      <c r="A101" s="19" t="n"/>
      <c r="B101" s="19" t="n"/>
      <c r="C101" s="34" t="n"/>
      <c r="D101" s="34" t="n"/>
      <c r="E101" s="19" t="n"/>
      <c r="F101" s="19" t="n"/>
      <c r="G101" s="19" t="n"/>
      <c r="H101" s="19" t="n"/>
      <c r="I101" s="19" t="n"/>
      <c r="J101" s="26" t="n"/>
      <c r="K101" s="19" t="n"/>
      <c r="L101" s="34" t="n"/>
      <c r="M101" s="23">
        <f>IF(OR($A101="",$D101="",$K101="Erledigt"),"",$D101-TODAY())</f>
        <v/>
      </c>
      <c r="N101" s="10">
        <f>IF($A101="","",IF($K101="Erledigt","Erledigt",IF($D101="","Ohne Frist",IF($D101&lt;TODAY(),"Überfällig",IF($D101&lt;=TODAY()+'Parameter'!$B$5,"Bald fällig","Offen")))))</f>
        <v/>
      </c>
      <c r="O101" s="19" t="n"/>
      <c r="P101" s="10">
        <f>IF($A101="","",IF($B101="","Übergabe-ID fehlt",IFERROR(IF(VLOOKUP($B101,'Übergaben'!$A$5:$A$104,1,FALSE)=$B101,"Verknüpft","ID nicht gefunden"),"ID nicht gefunden")))</f>
        <v/>
      </c>
      <c r="Q101" s="10">
        <f>IF($A101="","",IF(OR($B101="",$C101="",$E101="",$F101="",$G101="",$H101="",$I101="",$K101=""),"Pflichtangabe fehlt",IF($P101&lt;&gt;"Verknüpft","Übergabe-ID prüfen",IF(AND($K101="Erledigt",$L101=""),"Erledigt-Datum fehlt",IF(AND($D101&lt;&gt;"",$C101&lt;&gt;"",$D101&lt;$C101),"Frist vor Erfassung",IF($N101="Überfällig","Aufgabe überfällig","OK"))))))</f>
        <v/>
      </c>
    </row>
    <row r="102" ht="38" customHeight="1">
      <c r="A102" s="19" t="n"/>
      <c r="B102" s="19" t="n"/>
      <c r="C102" s="34" t="n"/>
      <c r="D102" s="34" t="n"/>
      <c r="E102" s="19" t="n"/>
      <c r="F102" s="19" t="n"/>
      <c r="G102" s="19" t="n"/>
      <c r="H102" s="19" t="n"/>
      <c r="I102" s="19" t="n"/>
      <c r="J102" s="26" t="n"/>
      <c r="K102" s="19" t="n"/>
      <c r="L102" s="34" t="n"/>
      <c r="M102" s="25">
        <f>IF(OR($A102="",$D102="",$K102="Erledigt"),"",$D102-TODAY())</f>
        <v/>
      </c>
      <c r="N102" s="13">
        <f>IF($A102="","",IF($K102="Erledigt","Erledigt",IF($D102="","Ohne Frist",IF($D102&lt;TODAY(),"Überfällig",IF($D102&lt;=TODAY()+'Parameter'!$B$5,"Bald fällig","Offen")))))</f>
        <v/>
      </c>
      <c r="O102" s="19" t="n"/>
      <c r="P102" s="13">
        <f>IF($A102="","",IF($B102="","Übergabe-ID fehlt",IFERROR(IF(VLOOKUP($B102,'Übergaben'!$A$5:$A$104,1,FALSE)=$B102,"Verknüpft","ID nicht gefunden"),"ID nicht gefunden")))</f>
        <v/>
      </c>
      <c r="Q102" s="13">
        <f>IF($A102="","",IF(OR($B102="",$C102="",$E102="",$F102="",$G102="",$H102="",$I102="",$K102=""),"Pflichtangabe fehlt",IF($P102&lt;&gt;"Verknüpft","Übergabe-ID prüfen",IF(AND($K102="Erledigt",$L102=""),"Erledigt-Datum fehlt",IF(AND($D102&lt;&gt;"",$C102&lt;&gt;"",$D102&lt;$C102),"Frist vor Erfassung",IF($N102="Überfällig","Aufgabe überfällig","OK"))))))</f>
        <v/>
      </c>
    </row>
    <row r="103" ht="38" customHeight="1">
      <c r="A103" s="19" t="n"/>
      <c r="B103" s="19" t="n"/>
      <c r="C103" s="34" t="n"/>
      <c r="D103" s="34" t="n"/>
      <c r="E103" s="19" t="n"/>
      <c r="F103" s="19" t="n"/>
      <c r="G103" s="19" t="n"/>
      <c r="H103" s="19" t="n"/>
      <c r="I103" s="19" t="n"/>
      <c r="J103" s="26" t="n"/>
      <c r="K103" s="19" t="n"/>
      <c r="L103" s="34" t="n"/>
      <c r="M103" s="23">
        <f>IF(OR($A103="",$D103="",$K103="Erledigt"),"",$D103-TODAY())</f>
        <v/>
      </c>
      <c r="N103" s="10">
        <f>IF($A103="","",IF($K103="Erledigt","Erledigt",IF($D103="","Ohne Frist",IF($D103&lt;TODAY(),"Überfällig",IF($D103&lt;=TODAY()+'Parameter'!$B$5,"Bald fällig","Offen")))))</f>
        <v/>
      </c>
      <c r="O103" s="19" t="n"/>
      <c r="P103" s="10">
        <f>IF($A103="","",IF($B103="","Übergabe-ID fehlt",IFERROR(IF(VLOOKUP($B103,'Übergaben'!$A$5:$A$104,1,FALSE)=$B103,"Verknüpft","ID nicht gefunden"),"ID nicht gefunden")))</f>
        <v/>
      </c>
      <c r="Q103" s="10">
        <f>IF($A103="","",IF(OR($B103="",$C103="",$E103="",$F103="",$G103="",$H103="",$I103="",$K103=""),"Pflichtangabe fehlt",IF($P103&lt;&gt;"Verknüpft","Übergabe-ID prüfen",IF(AND($K103="Erledigt",$L103=""),"Erledigt-Datum fehlt",IF(AND($D103&lt;&gt;"",$C103&lt;&gt;"",$D103&lt;$C103),"Frist vor Erfassung",IF($N103="Überfällig","Aufgabe überfällig","OK"))))))</f>
        <v/>
      </c>
    </row>
    <row r="104" ht="38" customHeight="1">
      <c r="A104" s="19" t="n"/>
      <c r="B104" s="19" t="n"/>
      <c r="C104" s="34" t="n"/>
      <c r="D104" s="34" t="n"/>
      <c r="E104" s="19" t="n"/>
      <c r="F104" s="19" t="n"/>
      <c r="G104" s="19" t="n"/>
      <c r="H104" s="19" t="n"/>
      <c r="I104" s="19" t="n"/>
      <c r="J104" s="26" t="n"/>
      <c r="K104" s="19" t="n"/>
      <c r="L104" s="34" t="n"/>
      <c r="M104" s="25">
        <f>IF(OR($A104="",$D104="",$K104="Erledigt"),"",$D104-TODAY())</f>
        <v/>
      </c>
      <c r="N104" s="13">
        <f>IF($A104="","",IF($K104="Erledigt","Erledigt",IF($D104="","Ohne Frist",IF($D104&lt;TODAY(),"Überfällig",IF($D104&lt;=TODAY()+'Parameter'!$B$5,"Bald fällig","Offen")))))</f>
        <v/>
      </c>
      <c r="O104" s="19" t="n"/>
      <c r="P104" s="13">
        <f>IF($A104="","",IF($B104="","Übergabe-ID fehlt",IFERROR(IF(VLOOKUP($B104,'Übergaben'!$A$5:$A$104,1,FALSE)=$B104,"Verknüpft","ID nicht gefunden"),"ID nicht gefunden")))</f>
        <v/>
      </c>
      <c r="Q104" s="13">
        <f>IF($A104="","",IF(OR($B104="",$C104="",$E104="",$F104="",$G104="",$H104="",$I104="",$K104=""),"Pflichtangabe fehlt",IF($P104&lt;&gt;"Verknüpft","Übergabe-ID prüfen",IF(AND($K104="Erledigt",$L104=""),"Erledigt-Datum fehlt",IF(AND($D104&lt;&gt;"",$C104&lt;&gt;"",$D104&lt;$C104),"Frist vor Erfassung",IF($N104="Überfällig","Aufgabe überfällig","OK"))))))</f>
        <v/>
      </c>
    </row>
  </sheetData>
  <autoFilter ref="A4:Q104"/>
  <mergeCells count="1">
    <mergeCell ref="A1:Q1"/>
  </mergeCells>
  <conditionalFormatting sqref="A5:A104">
    <cfRule type="expression" priority="1" dxfId="0">
      <formula>AND(A5&lt;&gt;"",COUNTIF($A$5:$A$104,A5)&gt;1)</formula>
    </cfRule>
  </conditionalFormatting>
  <conditionalFormatting sqref="D5:D104">
    <cfRule type="expression" priority="2" dxfId="0">
      <formula>AND($A5&lt;&gt;"",$D5&lt;&gt;"",$D5&lt;TODAY(),$K5&lt;&gt;"Erledigt")</formula>
    </cfRule>
  </conditionalFormatting>
  <conditionalFormatting sqref="N5:N104">
    <cfRule type="expression" priority="3" dxfId="0">
      <formula>$N5="Überfällig"</formula>
    </cfRule>
  </conditionalFormatting>
  <conditionalFormatting sqref="P5:P104">
    <cfRule type="expression" priority="4" dxfId="0">
      <formula>OR($P5="ID nicht gefunden",$P5="Übergabe-ID fehlt")</formula>
    </cfRule>
  </conditionalFormatting>
  <conditionalFormatting sqref="Q5:Q104">
    <cfRule type="expression" priority="5" dxfId="0">
      <formula>AND($A5&lt;&gt;"",$Q5&lt;&gt;"OK")</formula>
    </cfRule>
    <cfRule type="expression" priority="6" dxfId="1">
      <formula>$Q5="OK"</formula>
    </cfRule>
  </conditionalFormatting>
  <dataValidations count="9">
    <dataValidation sqref="A5:A104" showErrorMessage="1" showInputMessage="1" allowBlank="1" errorTitle="Ungültige Aufgaben-ID" error="Die Aufgaben-ID darf höchstens 30 Zeichen haben und muss eindeutig sein." type="custom">
      <formula1>OR(A5="",AND(LEN(A5)&lt;=30,COUNTIF($A$5:$A$104,A5)=1))</formula1>
    </dataValidation>
    <dataValidation sqref="B5:B104" showErrorMessage="1" showInputMessage="1" allowBlank="1" errorTitle="Unbekannte Übergabe-ID" error="Bitte eine vorhandene, eindeutige Übergabe-ID eintragen." type="custom">
      <formula1>OR(B5="",COUNTIF(INDIRECT("'Übergaben'!$A$5:$A$104"),B5)=1)</formula1>
    </dataValidation>
    <dataValidation sqref="C5:D104 L5:L104" showErrorMessage="1" showInputMessage="1" allowBlank="1" errorTitle="Datum außerhalb des Bereichs" error="Bitte ein Datum innerhalb des in Parameter festgelegten Eingabebereichs verwenden." type="date" operator="between">
      <formula1>'Parameter'!$B$8</formula1>
      <formula2>'Parameter'!$B$9</formula2>
    </dataValidation>
    <dataValidation sqref="E5:E104" showErrorMessage="1" showInputMessage="1" allowBlank="1" errorTitle="Ungültiger Bereich" error="Bitte einen Bereich aus der Parameterliste auswählen." type="list">
      <formula1>INDIRECT("'Parameter'!$C$14:$C$19")</formula1>
    </dataValidation>
    <dataValidation sqref="F5:F104" showErrorMessage="1" showInputMessage="1" allowBlank="1" errorTitle="Ungültige Kategorie" error="Bitte eine Kategorie aus der Parameterliste auswählen." type="list">
      <formula1>INDIRECT("'Parameter'!$O$14:$O$18")</formula1>
    </dataValidation>
    <dataValidation sqref="H5:H104" showErrorMessage="1" showInputMessage="1" allowBlank="1" errorTitle="Ungültiges Team" error="Bitte ein fiktives Team aus der Parameterliste auswählen." type="list">
      <formula1>INDIRECT("'Parameter'!$E$14:$E$18")</formula1>
    </dataValidation>
    <dataValidation sqref="I5:I104" showErrorMessage="1" showInputMessage="1" allowBlank="1" errorTitle="Ungültige Priorität" error="Bitte eine Priorität aus der Parameterliste auswählen." type="list">
      <formula1>INDIRECT("'Parameter'!$M$14:$M$16")</formula1>
    </dataValidation>
    <dataValidation sqref="J5:J104" showErrorMessage="1" showInputMessage="1" allowBlank="1" errorTitle="Ungültiger Aufwand" error="Bitte eine ganze Minutenzahl innerhalb der festgelegten Obergrenze eingeben." type="whole" operator="between">
      <formula1>0</formula1>
      <formula2>'Parameter'!$B$10</formula2>
    </dataValidation>
    <dataValidation sqref="K5:K104" showErrorMessage="1" showInputMessage="1" allowBlank="1" errorTitle="Ungültiger Aufgabenstatus" error="Bitte einen Status aus der Parameterliste auswählen." type="list">
      <formula1>INDIRECT("'Parameter'!$K$14:$K$17")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6" customWidth="1" min="3" max="3"/>
    <col width="58" customWidth="1" min="4" max="4"/>
    <col width="26" customWidth="1" min="5" max="5"/>
    <col width="3" customWidth="1" min="6" max="6"/>
    <col width="22" customWidth="1" min="7" max="7"/>
    <col width="3" customWidth="1" min="8" max="8"/>
    <col width="18" customWidth="1" min="9" max="9"/>
    <col width="3" customWidth="1" min="10" max="10"/>
    <col width="21" customWidth="1" min="11" max="11"/>
    <col width="3" customWidth="1" min="12" max="12"/>
    <col width="18" customWidth="1" min="13" max="13"/>
    <col width="3" customWidth="1" min="14" max="14"/>
    <col width="22" customWidth="1" min="15" max="15"/>
    <col width="3" customWidth="1" min="16" max="16"/>
  </cols>
  <sheetData>
    <row r="1" ht="26" customHeight="1">
      <c r="A1" s="1" t="inlineStr">
        <is>
          <t>Parameter – Schichtübergabe Gastronomie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 ht="30" customHeight="1">
      <c r="A2" s="3" t="inlineStr">
        <is>
          <t>Gelb markierte Werte und Listen sind veränderbare Annahmen für den fiktiven Betrieb.</t>
        </is>
      </c>
    </row>
    <row r="3" ht="30" customHeight="1">
      <c r="A3" s="7" t="inlineStr">
        <is>
          <t>Parameter</t>
        </is>
      </c>
      <c r="B3" s="7" t="inlineStr">
        <is>
          <t>Wert</t>
        </is>
      </c>
      <c r="C3" s="7" t="inlineStr">
        <is>
          <t>Einheit</t>
        </is>
      </c>
      <c r="D3" s="7" t="inlineStr">
        <is>
          <t>Erläuterung</t>
        </is>
      </c>
    </row>
    <row r="4">
      <c r="A4" s="10" t="inlineStr">
        <is>
          <t>Grenzwert Kassenabweichung</t>
        </is>
      </c>
      <c r="B4" s="35" t="n">
        <v>5</v>
      </c>
      <c r="C4" s="10" t="inlineStr">
        <is>
          <t>€</t>
        </is>
      </c>
      <c r="D4" s="10" t="inlineStr">
        <is>
          <t>Ab diesem absoluten Betrag wird eine Kassenprüfung angezeigt.</t>
        </is>
      </c>
    </row>
    <row r="5">
      <c r="A5" s="13" t="inlineStr">
        <is>
          <t>Vorlauf „Bald fällig“</t>
        </is>
      </c>
      <c r="B5" s="27" t="n">
        <v>2</v>
      </c>
      <c r="C5" s="13" t="inlineStr">
        <is>
          <t>Tage</t>
        </is>
      </c>
      <c r="D5" s="13" t="inlineStr">
        <is>
          <t>Anzahl Tage bis zur Kennzeichnung als bald fällig.</t>
        </is>
      </c>
    </row>
    <row r="6">
      <c r="A6" s="10" t="inlineStr">
        <is>
          <t>Auswertungsbeginn</t>
        </is>
      </c>
      <c r="B6" s="34" t="n">
        <v>46244</v>
      </c>
      <c r="C6" s="10" t="inlineStr">
        <is>
          <t>Datum</t>
        </is>
      </c>
      <c r="D6" s="10" t="inlineStr">
        <is>
          <t>Erster Tag des Zeitraums auf der Übersicht.</t>
        </is>
      </c>
    </row>
    <row r="7">
      <c r="A7" s="13" t="inlineStr">
        <is>
          <t>Auswertungsende</t>
        </is>
      </c>
      <c r="B7" s="34" t="n">
        <v>46274</v>
      </c>
      <c r="C7" s="13" t="inlineStr">
        <is>
          <t>Datum</t>
        </is>
      </c>
      <c r="D7" s="13" t="inlineStr">
        <is>
          <t>Letzter Tag des Zeitraums auf der Übersicht.</t>
        </is>
      </c>
    </row>
    <row r="8">
      <c r="A8" s="10" t="inlineStr">
        <is>
          <t>Zulässiges Eingabedatum ab</t>
        </is>
      </c>
      <c r="B8" s="34" t="n">
        <v>45909</v>
      </c>
      <c r="C8" s="10" t="inlineStr">
        <is>
          <t>Datum</t>
        </is>
      </c>
      <c r="D8" s="10" t="inlineStr">
        <is>
          <t>Untergrenze der Datumsvalidierung.</t>
        </is>
      </c>
    </row>
    <row r="9">
      <c r="A9" s="13" t="inlineStr">
        <is>
          <t>Zulässiges Eingabedatum bis</t>
        </is>
      </c>
      <c r="B9" s="34" t="n">
        <v>46304</v>
      </c>
      <c r="C9" s="13" t="inlineStr">
        <is>
          <t>Datum</t>
        </is>
      </c>
      <c r="D9" s="13" t="inlineStr">
        <is>
          <t>Obergrenze der Datumsvalidierung.</t>
        </is>
      </c>
    </row>
    <row r="10">
      <c r="A10" s="10" t="inlineStr">
        <is>
          <t>Maximaler Aufgabenaufwand</t>
        </is>
      </c>
      <c r="B10" s="27" t="n">
        <v>480</v>
      </c>
      <c r="C10" s="10" t="inlineStr">
        <is>
          <t>Minuten</t>
        </is>
      </c>
      <c r="D10" s="10" t="inlineStr">
        <is>
          <t>Obergrenze für die Aufwandseingabe.</t>
        </is>
      </c>
    </row>
    <row r="11">
      <c r="A11" s="13" t="inlineStr">
        <is>
          <t>Maximaler Kassenbetrag</t>
        </is>
      </c>
      <c r="B11" s="35" t="n">
        <v>50000</v>
      </c>
      <c r="C11" s="13" t="inlineStr">
        <is>
          <t>€</t>
        </is>
      </c>
      <c r="D11" s="13" t="inlineStr">
        <is>
          <t>Obergrenze für Soll- und Ist-Eingaben.</t>
        </is>
      </c>
    </row>
    <row r="12"/>
    <row r="13">
      <c r="A13" s="4" t="inlineStr">
        <is>
          <t>Schichten</t>
        </is>
      </c>
      <c r="C13" s="4" t="inlineStr">
        <is>
          <t>Bereiche</t>
        </is>
      </c>
      <c r="E13" s="4" t="inlineStr">
        <is>
          <t>Fiktive Teams</t>
        </is>
      </c>
      <c r="G13" s="4" t="inlineStr">
        <is>
          <t>Übergabestatus</t>
        </is>
      </c>
      <c r="I13" s="4" t="inlineStr">
        <is>
          <t>Bestätigung</t>
        </is>
      </c>
      <c r="K13" s="4" t="inlineStr">
        <is>
          <t>Aufgabenstatus</t>
        </is>
      </c>
      <c r="M13" s="4" t="inlineStr">
        <is>
          <t>Prioritäten</t>
        </is>
      </c>
      <c r="O13" s="4" t="inlineStr">
        <is>
          <t>Kategorien</t>
        </is>
      </c>
    </row>
    <row r="14">
      <c r="A14" s="19" t="inlineStr">
        <is>
          <t>Früh</t>
        </is>
      </c>
      <c r="C14" s="19" t="inlineStr">
        <is>
          <t>Gastraum</t>
        </is>
      </c>
      <c r="E14" s="19" t="inlineStr">
        <is>
          <t>Fiktiv-Team Nordlicht</t>
        </is>
      </c>
      <c r="G14" s="19" t="inlineStr">
        <is>
          <t>Entwurf</t>
        </is>
      </c>
      <c r="I14" s="19" t="inlineStr">
        <is>
          <t>Ja</t>
        </is>
      </c>
      <c r="K14" s="19" t="inlineStr">
        <is>
          <t>Offen</t>
        </is>
      </c>
      <c r="M14" s="19" t="inlineStr">
        <is>
          <t>Normal</t>
        </is>
      </c>
      <c r="O14" s="19" t="inlineStr">
        <is>
          <t>Organisation</t>
        </is>
      </c>
    </row>
    <row r="15">
      <c r="A15" s="19" t="inlineStr">
        <is>
          <t>Mittel</t>
        </is>
      </c>
      <c r="C15" s="19" t="inlineStr">
        <is>
          <t>Küche</t>
        </is>
      </c>
      <c r="E15" s="19" t="inlineStr">
        <is>
          <t>Fiktiv-Team Abendrot</t>
        </is>
      </c>
      <c r="G15" s="19" t="inlineStr">
        <is>
          <t>Übergeben</t>
        </is>
      </c>
      <c r="I15" s="19" t="inlineStr">
        <is>
          <t>Nein</t>
        </is>
      </c>
      <c r="K15" s="19" t="inlineStr">
        <is>
          <t>In Arbeit</t>
        </is>
      </c>
      <c r="M15" s="19" t="inlineStr">
        <is>
          <t>Hoch</t>
        </is>
      </c>
      <c r="O15" s="19" t="inlineStr">
        <is>
          <t>Gastservice</t>
        </is>
      </c>
    </row>
    <row r="16">
      <c r="A16" s="19" t="inlineStr">
        <is>
          <t>Spät</t>
        </is>
      </c>
      <c r="C16" s="19" t="inlineStr">
        <is>
          <t>Bar</t>
        </is>
      </c>
      <c r="E16" s="19" t="inlineStr">
        <is>
          <t>Fiktiv-Team Küchenstern</t>
        </is>
      </c>
      <c r="G16" s="19" t="inlineStr">
        <is>
          <t>Geklärt</t>
        </is>
      </c>
      <c r="K16" s="19" t="inlineStr">
        <is>
          <t>Wartet</t>
        </is>
      </c>
      <c r="M16" s="19" t="inlineStr">
        <is>
          <t>Kritisch</t>
        </is>
      </c>
      <c r="O16" s="19" t="inlineStr">
        <is>
          <t>Küche</t>
        </is>
      </c>
    </row>
    <row r="17">
      <c r="A17" s="19" t="inlineStr">
        <is>
          <t>Veranstaltung</t>
        </is>
      </c>
      <c r="C17" s="19" t="inlineStr">
        <is>
          <t>Bankett</t>
        </is>
      </c>
      <c r="E17" s="19" t="inlineStr">
        <is>
          <t>Fiktiv-Team Hafenblick</t>
        </is>
      </c>
      <c r="K17" s="19" t="inlineStr">
        <is>
          <t>Erledigt</t>
        </is>
      </c>
      <c r="O17" s="19" t="inlineStr">
        <is>
          <t>Technik</t>
        </is>
      </c>
    </row>
    <row r="18">
      <c r="C18" s="19" t="inlineStr">
        <is>
          <t>Abholung</t>
        </is>
      </c>
      <c r="E18" s="19" t="inlineStr">
        <is>
          <t>Fiktiv-Team Festsaal</t>
        </is>
      </c>
      <c r="O18" s="19" t="inlineStr">
        <is>
          <t>Warenbestand</t>
        </is>
      </c>
    </row>
    <row r="19">
      <c r="C19" s="19" t="inlineStr">
        <is>
          <t>Lager</t>
        </is>
      </c>
    </row>
  </sheetData>
  <mergeCells count="1">
    <mergeCell ref="A1:P1"/>
  </mergeCells>
  <conditionalFormatting sqref="B7">
    <cfRule type="expression" priority="1" dxfId="0">
      <formula>AND(B7&lt;&gt;"",B6&lt;&gt;"",B7&lt;B6)</formula>
    </cfRule>
  </conditionalFormatting>
  <conditionalFormatting sqref="B9">
    <cfRule type="expression" priority="2" dxfId="0">
      <formula>AND(B9&lt;&gt;"",B8&lt;&gt;"",B9&lt;B8)</formula>
    </cfRule>
  </conditionalFormatting>
  <dataValidations count="5">
    <dataValidation sqref="B4" showErrorMessage="1" showInputMessage="1" allowBlank="0" errorTitle="Ungültiger Betrag" error="Bitte einen Betrag ab 0 eingeben." type="decimal" operator="greaterThanOrEqual">
      <formula1>0</formula1>
    </dataValidation>
    <dataValidation sqref="B5" showErrorMessage="1" showInputMessage="1" allowBlank="0" errorTitle="Ungültige Tageszahl" error="Bitte eine ganze Zahl zwischen 0 und 30 eingeben." type="whole" operator="between">
      <formula1>0</formula1>
      <formula2>30</formula2>
    </dataValidation>
    <dataValidation sqref="B6:B9" showErrorMessage="1" showInputMessage="1" allowBlank="0" errorTitle="Ungültiges Datum" error="Bitte ein Datum im plausiblen Eingabebereich verwenden." type="date" operator="between">
      <formula1>TODAY()-1825</formula1>
      <formula2>TODAY()+366</formula2>
    </dataValidation>
    <dataValidation sqref="B10" showErrorMessage="1" showInputMessage="1" allowBlank="0" errorTitle="Ungültiger Aufwand" error="Bitte eine ganze Minutenzahl zwischen 1 und 1.440 eingeben." type="whole" operator="between">
      <formula1>1</formula1>
      <formula2>1440</formula2>
    </dataValidation>
    <dataValidation sqref="B11" showErrorMessage="1" showInputMessage="1" allowBlank="0" errorTitle="Ungültiger Höchstbetrag" error="Bitte einen positiven Höchstbetrag eingeben." type="decimal" operator="greaterThan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68" customWidth="1" min="2" max="2"/>
    <col width="38" customWidth="1" min="3" max="3"/>
    <col width="58" customWidth="1" min="4" max="4"/>
  </cols>
  <sheetData>
    <row r="1" ht="26" customHeight="1">
      <c r="A1" s="1" t="inlineStr">
        <is>
          <t>Hinweise zur Nutzung</t>
        </is>
      </c>
      <c r="B1" s="28" t="n"/>
      <c r="C1" s="28" t="n"/>
      <c r="D1" s="29" t="n"/>
    </row>
    <row r="2" ht="30" customHeight="1">
      <c r="A2" s="3" t="inlineStr">
        <is>
          <t>Kurze Erläuterung der Formeln, vorbereiteten Zeilen und fachlichen Grenzen.</t>
        </is>
      </c>
    </row>
    <row r="3" ht="30" customHeight="1">
      <c r="A3" s="7" t="inlineStr">
        <is>
          <t>Aspekt</t>
        </is>
      </c>
      <c r="B3" s="7" t="inlineStr">
        <is>
          <t>Beschreibung</t>
        </is>
      </c>
      <c r="C3" s="7" t="inlineStr">
        <is>
          <t>Geprüfte Bereiche</t>
        </is>
      </c>
      <c r="D3" s="7" t="inlineStr">
        <is>
          <t>Verhalten</t>
        </is>
      </c>
    </row>
    <row r="4" ht="55" customHeight="1">
      <c r="A4" s="8" t="inlineStr">
        <is>
          <t>Zweck</t>
        </is>
      </c>
      <c r="B4" s="10" t="inlineStr">
        <is>
          <t>Die Arbeitsmappe dokumentiert fiktive Schichtübergaben, Kassenstände, Besonderheiten und offene Aufgaben.</t>
        </is>
      </c>
      <c r="C4" s="10" t="inlineStr">
        <is>
          <t>Übersicht, Übergaben, Aufgaben, Parameter</t>
        </is>
      </c>
      <c r="D4" s="10" t="inlineStr">
        <is>
          <t>Sie ersetzt keine betriebliche Freigabe, kein Kassensystem und keine Echtzeitsynchronisierung.</t>
        </is>
      </c>
    </row>
    <row r="5" ht="55" customHeight="1">
      <c r="A5" s="11" t="inlineStr">
        <is>
          <t>Bearbeitung</t>
        </is>
      </c>
      <c r="B5" s="13" t="inlineStr">
        <is>
          <t>Gelb markierte Zellen sind für Eingaben vorgesehen. Listen, Zeiträume und Grenzwerte werden im Blatt Parameter verändert.</t>
        </is>
      </c>
      <c r="C5" s="13" t="inlineStr">
        <is>
          <t>Übergaben Zeilen 5–104; Aufgaben Zeilen 5–104</t>
        </is>
      </c>
      <c r="D5" s="13" t="inlineStr">
        <is>
          <t>Leere vorbereitete Zeilen bleiben durch IF-Abfragen optisch leer.</t>
        </is>
      </c>
    </row>
    <row r="6" ht="55" customHeight="1">
      <c r="A6" s="8" t="inlineStr">
        <is>
          <t>Kassenabweichung</t>
        </is>
      </c>
      <c r="B6" s="10" t="inlineStr">
        <is>
          <t>In Übergaben berechnet Spalte I den Wert aus Kasse Ist in H minus Kasse Soll in G. Spalte R liefert den abgesicherten Absolutwert.</t>
        </is>
      </c>
      <c r="C6" s="10" t="inlineStr">
        <is>
          <t>Formeln in I5/R5, I54/R54 und I104/R104</t>
        </is>
      </c>
      <c r="D6" s="10" t="inlineStr">
        <is>
          <t>Fehlt Soll oder Ist, bleibt das Ergebnis leer. Der Grenzwert stammt aus Parameter B4.</t>
        </is>
      </c>
    </row>
    <row r="7" ht="55" customHeight="1">
      <c r="A7" s="11" t="inlineStr">
        <is>
          <t>Aufgabenzählung</t>
        </is>
      </c>
      <c r="B7" s="13" t="inlineStr">
        <is>
          <t>Übergaben J zählt nicht erledigte Aufgaben über Aufgaben B und K. Übergaben K zählt davon nur Priorität Kritisch aus Aufgaben I.</t>
        </is>
      </c>
      <c r="C7" s="13" t="inlineStr">
        <is>
          <t>Formeln in J5/K5, J54/K54 und J104/K104</t>
        </is>
      </c>
      <c r="D7" s="13" t="inlineStr">
        <is>
          <t>Ohne Übergabe-ID bleiben beide Ergebnisse leer; vorhandene Übergaben ohne Aufgabe zeigen 0.</t>
        </is>
      </c>
    </row>
    <row r="8" ht="55" customHeight="1">
      <c r="A8" s="8" t="inlineStr">
        <is>
          <t>Übergabewarnung</t>
        </is>
      </c>
      <c r="B8" s="10" t="inlineStr">
        <is>
          <t>Übergaben Q prüft Pflichtangaben, die abgesicherte Kassenabweichung, kritische Aufgaben und fehlende Bestätigung.</t>
        </is>
      </c>
      <c r="C8" s="10" t="inlineStr">
        <is>
          <t>Formeln in Q5, Q54 und Q104</t>
        </is>
      </c>
      <c r="D8" s="10" t="inlineStr">
        <is>
          <t>Die erste zutreffende Warnung wird angezeigt; vollständig geprüfte Zeilen zeigen OK.</t>
        </is>
      </c>
    </row>
    <row r="9" ht="55" customHeight="1">
      <c r="A9" s="11" t="inlineStr">
        <is>
          <t>Fristberechnung</t>
        </is>
      </c>
      <c r="B9" s="13" t="inlineStr">
        <is>
          <t>Aufgaben M berechnet Fällig am aus D minus TODAY. Aufgaben N ordnet Erledigt, Ohne Frist, Überfällig, Bald fällig oder Offen zu.</t>
        </is>
      </c>
      <c r="C9" s="13" t="inlineStr">
        <is>
          <t>Formeln in M5/N5, M54/N54 und M104/N104</t>
        </is>
      </c>
      <c r="D9" s="13" t="inlineStr">
        <is>
          <t>Erledigte Aufgaben oder Aufgaben ohne Fälligkeitsdatum zeigen in Spalte M keinen bedeutungslosen Wert.</t>
        </is>
      </c>
    </row>
    <row r="10" ht="55" customHeight="1">
      <c r="A10" s="8" t="inlineStr">
        <is>
          <t>Suchprüfung</t>
        </is>
      </c>
      <c r="B10" s="10" t="inlineStr">
        <is>
          <t>Aufgaben P sucht die Übergabe-ID aus B per VLOOKUP in Übergaben A. Der Suchfehler wird mit IFERROR abgefangen.</t>
        </is>
      </c>
      <c r="C10" s="10" t="inlineStr">
        <is>
          <t>Formeln in P5, P54 und P104</t>
        </is>
      </c>
      <c r="D10" s="10" t="inlineStr">
        <is>
          <t>Fehlende oder unbekannte IDs werden als Hinweistext statt als Tabellenfehler angezeigt.</t>
        </is>
      </c>
    </row>
    <row r="11" ht="55" customHeight="1">
      <c r="A11" s="11" t="inlineStr">
        <is>
          <t>Aufgabenwarnung</t>
        </is>
      </c>
      <c r="B11" s="13" t="inlineStr">
        <is>
          <t>Aufgaben Q prüft Pflichtangaben, den Übergabebezug, fehlendes Erledigt-Datum, Frist vor Erfassung und Überfälligkeit.</t>
        </is>
      </c>
      <c r="C11" s="13" t="inlineStr">
        <is>
          <t>Formeln in Q5, Q54 und Q104</t>
        </is>
      </c>
      <c r="D11" s="13" t="inlineStr">
        <is>
          <t>Die erste zutreffende Warnung wird angezeigt; sonst erscheint OK.</t>
        </is>
      </c>
    </row>
    <row r="12" ht="55" customHeight="1">
      <c r="A12" s="8" t="inlineStr">
        <is>
          <t>Übersicht</t>
        </is>
      </c>
      <c r="B12" s="10" t="inlineStr">
        <is>
          <t>Kennzahlen verwenden Übergaben B sowie Aufgaben C als Zeitraumsspalten. Die Übergabequote teilt Status Übergeben durch erfasste Übergaben.</t>
        </is>
      </c>
      <c r="C12" s="10" t="inlineStr">
        <is>
          <t>Parameter B6:B7 und Übersicht B7:B15</t>
        </is>
      </c>
      <c r="D12" s="10" t="inlineStr">
        <is>
          <t>Die Division ist mit IFERROR geschützt. Leere oder nicht auswertbare Quoten bleiben leer.</t>
        </is>
      </c>
    </row>
    <row r="13" ht="55" customHeight="1">
      <c r="A13" s="11" t="inlineStr">
        <is>
          <t>Beispieldaten</t>
        </is>
      </c>
      <c r="B13" s="13" t="inlineStr">
        <is>
          <t>Alle Teams, IDs, Vorgänge und betrieblichen Hinweise sind fiktiv und dienen ausschließlich der Funktionsprüfung.</t>
        </is>
      </c>
      <c r="C13" s="13" t="inlineStr">
        <is>
          <t>Je zehn Beispielzeilen in Übergaben und Aufgaben</t>
        </is>
      </c>
      <c r="D13" s="13" t="inlineStr">
        <is>
          <t>Die Beispiele enthalten bewusst Kassen-, Frist-, Zuordnungs- und Pflichtfeldwarnungen.</t>
        </is>
      </c>
    </row>
  </sheetData>
  <autoFilter ref="A3:D13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Schichtübergabe Gastronomie</dc:title>
  <dc:subject xmlns:dc="http://purl.org/dc/elements/1.1/">Offene Aufgaben, Kassenstand und Besonderheiten je Übergabe</dc:subject>
  <dcterms:created xmlns:dcterms="http://purl.org/dc/terms/" xmlns:xsi="http://www.w3.org/2001/XMLSchema-instance" xsi:type="dcterms:W3CDTF">2026-09-09T01:11:43Z</dcterms:created>
  <dcterms:modified xmlns:dcterms="http://purl.org/dc/terms/" xmlns:xsi="http://www.w3.org/2001/XMLSchema-instance" xsi:type="dcterms:W3CDTF">2026-09-09T01:11:43Z</dcterms:modified>
</cp:coreProperties>
</file>