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Rezepte" sheetId="2" state="visible" r:id="rId2"/>
    <sheet xmlns:r="http://schemas.openxmlformats.org/officeDocument/2006/relationships" name="Zutaten" sheetId="3" state="visible" r:id="rId3"/>
    <sheet xmlns:r="http://schemas.openxmlformats.org/officeDocument/2006/relationships" name="Parameter" sheetId="4" state="visible" r:id="rId4"/>
    <sheet xmlns:r="http://schemas.openxmlformats.org/officeDocument/2006/relationships" name="Hinweise" sheetId="5" state="visible" r:id="rId5"/>
  </sheets>
  <definedNames>
    <definedName name="_xlnm._FilterDatabase" localSheetId="1" hidden="1">'Rezepte'!$A$2:$O$102</definedName>
    <definedName name="_xlnm._FilterDatabase" localSheetId="2" hidden="1">'Zutaten'!$A$2:$L$102</definedName>
    <definedName name="_xlnm._FilterDatabase" localSheetId="3" hidden="1">'Parameter'!$A$2:$C$14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,##0.00 [$€-de-DE]"/>
    <numFmt numFmtId="166" formatCode="0.0%"/>
    <numFmt numFmtId="167" formatCode="0.00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273444"/>
      <sz val="10"/>
    </font>
    <font>
      <name val="Aptos"/>
      <color rgb="00273444"/>
      <sz val="9"/>
    </font>
    <font>
      <name val="Aptos"/>
      <b val="1"/>
      <color rgb="00273444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FFFFFF"/>
      </patternFill>
    </fill>
    <fill>
      <patternFill patternType="solid">
        <fgColor rgb="00A84F2A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center" vertical="center" wrapText="1"/>
    </xf>
    <xf numFmtId="166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left" vertical="top" wrapText="1"/>
    </xf>
    <xf numFmtId="164" fontId="3" fillId="5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273444"/>
        <sz val="10"/>
      </font>
      <fill>
        <patternFill patternType="solid">
          <fgColor rgb="00F4D5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Kosten je Portion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'Übersicht'!C20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solidFill>
                <a:srgbClr val="A84F2A"/>
              </a:solidFill>
              <a:prstDash val="solid"/>
            </a:ln>
          </spPr>
          <cat>
            <numRef>
              <f>'Übersicht'!$B$21:$B$28</f>
            </numRef>
          </cat>
          <val>
            <numRef>
              <f>'Übersicht'!$C$21:$C$28</f>
            </numRef>
          </val>
        </ser>
        <gapWidth val="45"/>
        <axId val="10"/>
        <axId val="100"/>
      </barChart>
      <catAx>
        <axId val="10"/>
        <scaling>
          <orientation val="minMax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 je Portion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Rezept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594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  <col width="20" customWidth="1" min="3" max="3"/>
    <col width="17" customWidth="1" min="4" max="4"/>
    <col width="14" customWidth="1" min="5" max="5"/>
    <col width="18" customWidth="1" min="6" max="6"/>
    <col width="3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 ht="28" customHeight="1">
      <c r="A1" s="1" t="inlineStr">
        <is>
          <t>Rezeptkostenkalkulation Gastronomie – Übersicht</t>
        </is>
      </c>
    </row>
    <row r="2">
      <c r="A2" s="2" t="inlineStr">
        <is>
          <t>Auswertung der fiktiven Eingaben im gewählten Zeitraum; ohne Personal-, Gemein- oder Steuerkosten.</t>
        </is>
      </c>
    </row>
    <row r="3" ht="22" customHeight="1">
      <c r="A3" s="3" t="inlineStr">
        <is>
          <t>Kennzahl</t>
        </is>
      </c>
      <c r="B3" s="3" t="inlineStr">
        <is>
          <t>Wert</t>
        </is>
      </c>
    </row>
    <row r="4">
      <c r="A4" s="4" t="inlineStr">
        <is>
          <t>Betrachtungsbeginn</t>
        </is>
      </c>
      <c r="B4" s="33">
        <f>Parameter!$B$6</f>
        <v/>
      </c>
    </row>
    <row r="5">
      <c r="A5" s="6" t="inlineStr">
        <is>
          <t>Betrachtungsende</t>
        </is>
      </c>
      <c r="B5" s="34">
        <f>Parameter!$B$7</f>
        <v/>
      </c>
    </row>
    <row r="6">
      <c r="A6" s="4" t="n"/>
      <c r="B6" s="8" t="n"/>
    </row>
    <row r="7">
      <c r="A7" s="6" t="inlineStr">
        <is>
          <t>Rezepte im Zeitraum</t>
        </is>
      </c>
      <c r="B7" s="9">
        <f>COUNTIFS(Rezepte!$A$3:$A$102,"&lt;&gt;",Rezepte!$E$3:$E$102,"&gt;="&amp;Parameter!$B$6,Rezepte!$E$3:$E$102,"&lt;="&amp;Parameter!$B$7)</f>
        <v/>
      </c>
    </row>
    <row r="8">
      <c r="A8" s="4" t="inlineStr">
        <is>
          <t>Summe kalkulierter Ansatzkosten</t>
        </is>
      </c>
      <c r="B8" s="35">
        <f>IF(B7=0,"",SUMIFS(Rezepte!$I$3:$I$102,Rezepte!$E$3:$E$102,"&gt;="&amp;Parameter!$B$6,Rezepte!$E$3:$E$102,"&lt;="&amp;Parameter!$B$7))</f>
        <v/>
      </c>
    </row>
    <row r="9">
      <c r="A9" s="6" t="inlineStr">
        <is>
          <t>Durchschnittliche Kosten je Portion</t>
        </is>
      </c>
      <c r="B9" s="36">
        <f>IF(B7=0,"",IFERROR(AVERAGEIFS(Rezepte!$J$3:$J$102,Rezepte!$A$3:$A$102,"&lt;&gt;",Rezepte!$E$3:$E$102,"&gt;="&amp;Parameter!$B$6,Rezepte!$E$3:$E$102,"&lt;="&amp;Parameter!$B$7),""))</f>
        <v/>
      </c>
    </row>
    <row r="10">
      <c r="A10" s="4" t="inlineStr">
        <is>
          <t>Summe Planerlös je Ansatz</t>
        </is>
      </c>
      <c r="B10" s="35">
        <f>IF(B7=0,"",SUMPRODUCT((Rezepte!$A$3:$A$102&lt;&gt;"")*(Rezepte!$E$3:$E$102&gt;=Parameter!$B$6)*(Rezepte!$E$3:$E$102&lt;=Parameter!$B$7)*IFERROR(Rezepte!$F$3:$F$102*Rezepte!$H$3:$H$102,0)))</f>
        <v/>
      </c>
    </row>
    <row r="11">
      <c r="A11" s="6" t="inlineStr">
        <is>
          <t>Roher Kalkulationsbeitrag</t>
        </is>
      </c>
      <c r="B11" s="36">
        <f>IF(B7=0,"",IFERROR(B10-B8,""))</f>
        <v/>
      </c>
    </row>
    <row r="12">
      <c r="A12" s="4" t="inlineStr">
        <is>
          <t>Gesamte Wareneinsatzquote</t>
        </is>
      </c>
      <c r="B12" s="37">
        <f>IF(B7=0,"",IFERROR(B8/B10,""))</f>
        <v/>
      </c>
    </row>
    <row r="13" ht="22" customHeight="1">
      <c r="A13" s="3" t="inlineStr">
        <is>
          <t>Warnung</t>
        </is>
      </c>
      <c r="B13" s="3" t="inlineStr">
        <is>
          <t>Anzahl oder Ergebnis</t>
        </is>
      </c>
    </row>
    <row r="14">
      <c r="A14" s="4" t="inlineStr">
        <is>
          <t>Rezepte über Zielquote</t>
        </is>
      </c>
      <c r="B14" s="13">
        <f>COUNTIFS(Rezepte!$N$3:$N$102,"Über Ziel",Rezepte!$E$3:$E$102,"&gt;="&amp;Parameter!$B$6,Rezepte!$E$3:$E$102,"&lt;="&amp;Parameter!$B$7)</f>
        <v/>
      </c>
    </row>
    <row r="15">
      <c r="A15" s="6" t="inlineStr">
        <is>
          <t>Rezepte mit fehlenden Angaben</t>
        </is>
      </c>
      <c r="B15" s="9">
        <f>COUNTIFS(Rezepte!$N$3:$N$102,"Angaben fehlen",Rezepte!$E$3:$E$102,"&gt;="&amp;Parameter!$B$6,Rezepte!$E$3:$E$102,"&lt;="&amp;Parameter!$B$7)+COUNTIFS(Rezepte!$N$3:$N$102,"Zutaten fehlen",Rezepte!$E$3:$E$102,"&gt;="&amp;Parameter!$B$6,Rezepte!$E$3:$E$102,"&lt;="&amp;Parameter!$B$7)</f>
        <v/>
      </c>
    </row>
    <row r="16">
      <c r="A16" s="4" t="inlineStr">
        <is>
          <t>Zutatenpositionen über Schwundschwelle</t>
        </is>
      </c>
      <c r="B16" s="13">
        <f>COUNTIF(Zutaten!$H$3:$H$102,"&gt;"&amp;Parameter!$B$4)</f>
        <v/>
      </c>
    </row>
    <row r="17">
      <c r="A17" s="6" t="inlineStr">
        <is>
          <t>Zutatenpositionen mit unbekannter Rezept-ID</t>
        </is>
      </c>
      <c r="B17" s="9">
        <f>SUMPRODUCT(--(Zutaten!$B$3:$B$102&lt;&gt;""),--(COUNTIF(Rezepte!$A$3:$A$102,Zutaten!$B$3:$B$102)=0))</f>
        <v/>
      </c>
    </row>
    <row r="18">
      <c r="A18" s="4" t="inlineStr">
        <is>
          <t>Prüfhinweis</t>
        </is>
      </c>
      <c r="B18" s="8">
        <f>IF(SUM(B14:B17)=0,"Keine markierten Warnungen","Warnungen in den Arbeitsblättern prüfen")</f>
        <v/>
      </c>
    </row>
    <row r="19"/>
    <row r="20" ht="32" customHeight="1">
      <c r="A20" s="14" t="inlineStr">
        <is>
          <t>Rezept-ID</t>
        </is>
      </c>
      <c r="B20" s="14" t="inlineStr">
        <is>
          <t>Rezept</t>
        </is>
      </c>
      <c r="C20" s="14" t="inlineStr">
        <is>
          <t>Kosten je Portion</t>
        </is>
      </c>
      <c r="D20" s="14" t="inlineStr">
        <is>
          <t>Planpreis</t>
        </is>
      </c>
      <c r="E20" s="14" t="inlineStr">
        <is>
          <t>Quote</t>
        </is>
      </c>
      <c r="F20" s="14" t="inlineStr">
        <is>
          <t>Status</t>
        </is>
      </c>
    </row>
    <row r="21">
      <c r="A21" s="6">
        <f>IF(Rezepte!A3="","",Rezepte!A3)</f>
        <v/>
      </c>
      <c r="B21" s="6">
        <f>IF(Rezepte!B3="","",Rezepte!B3)</f>
        <v/>
      </c>
      <c r="C21" s="36">
        <f>IF(Rezepte!J3="","",Rezepte!J3)</f>
        <v/>
      </c>
      <c r="D21" s="36">
        <f>IF(Rezepte!H3="","",Rezepte!H3)</f>
        <v/>
      </c>
      <c r="E21" s="38">
        <f>IF(Rezepte!K3="","",Rezepte!K3)</f>
        <v/>
      </c>
      <c r="F21" s="16">
        <f>IF(Rezepte!N3="","",Rezepte!N3)</f>
        <v/>
      </c>
    </row>
    <row r="22">
      <c r="A22" s="4">
        <f>IF(Rezepte!A4="","",Rezepte!A4)</f>
        <v/>
      </c>
      <c r="B22" s="4">
        <f>IF(Rezepte!B4="","",Rezepte!B4)</f>
        <v/>
      </c>
      <c r="C22" s="35">
        <f>IF(Rezepte!J4="","",Rezepte!J4)</f>
        <v/>
      </c>
      <c r="D22" s="35">
        <f>IF(Rezepte!H4="","",Rezepte!H4)</f>
        <v/>
      </c>
      <c r="E22" s="37">
        <f>IF(Rezepte!K4="","",Rezepte!K4)</f>
        <v/>
      </c>
      <c r="F22" s="17">
        <f>IF(Rezepte!N4="","",Rezepte!N4)</f>
        <v/>
      </c>
    </row>
    <row r="23">
      <c r="A23" s="6">
        <f>IF(Rezepte!A5="","",Rezepte!A5)</f>
        <v/>
      </c>
      <c r="B23" s="6">
        <f>IF(Rezepte!B5="","",Rezepte!B5)</f>
        <v/>
      </c>
      <c r="C23" s="36">
        <f>IF(Rezepte!J5="","",Rezepte!J5)</f>
        <v/>
      </c>
      <c r="D23" s="36">
        <f>IF(Rezepte!H5="","",Rezepte!H5)</f>
        <v/>
      </c>
      <c r="E23" s="38">
        <f>IF(Rezepte!K5="","",Rezepte!K5)</f>
        <v/>
      </c>
      <c r="F23" s="16">
        <f>IF(Rezepte!N5="","",Rezepte!N5)</f>
        <v/>
      </c>
    </row>
    <row r="24">
      <c r="A24" s="4">
        <f>IF(Rezepte!A6="","",Rezepte!A6)</f>
        <v/>
      </c>
      <c r="B24" s="4">
        <f>IF(Rezepte!B6="","",Rezepte!B6)</f>
        <v/>
      </c>
      <c r="C24" s="35">
        <f>IF(Rezepte!J6="","",Rezepte!J6)</f>
        <v/>
      </c>
      <c r="D24" s="35">
        <f>IF(Rezepte!H6="","",Rezepte!H6)</f>
        <v/>
      </c>
      <c r="E24" s="37">
        <f>IF(Rezepte!K6="","",Rezepte!K6)</f>
        <v/>
      </c>
      <c r="F24" s="17">
        <f>IF(Rezepte!N6="","",Rezepte!N6)</f>
        <v/>
      </c>
    </row>
    <row r="25">
      <c r="A25" s="6">
        <f>IF(Rezepte!A7="","",Rezepte!A7)</f>
        <v/>
      </c>
      <c r="B25" s="6">
        <f>IF(Rezepte!B7="","",Rezepte!B7)</f>
        <v/>
      </c>
      <c r="C25" s="36">
        <f>IF(Rezepte!J7="","",Rezepte!J7)</f>
        <v/>
      </c>
      <c r="D25" s="36">
        <f>IF(Rezepte!H7="","",Rezepte!H7)</f>
        <v/>
      </c>
      <c r="E25" s="38">
        <f>IF(Rezepte!K7="","",Rezepte!K7)</f>
        <v/>
      </c>
      <c r="F25" s="16">
        <f>IF(Rezepte!N7="","",Rezepte!N7)</f>
        <v/>
      </c>
    </row>
    <row r="26">
      <c r="A26" s="4">
        <f>IF(Rezepte!A8="","",Rezepte!A8)</f>
        <v/>
      </c>
      <c r="B26" s="4">
        <f>IF(Rezepte!B8="","",Rezepte!B8)</f>
        <v/>
      </c>
      <c r="C26" s="35">
        <f>IF(Rezepte!J8="","",Rezepte!J8)</f>
        <v/>
      </c>
      <c r="D26" s="35">
        <f>IF(Rezepte!H8="","",Rezepte!H8)</f>
        <v/>
      </c>
      <c r="E26" s="37">
        <f>IF(Rezepte!K8="","",Rezepte!K8)</f>
        <v/>
      </c>
      <c r="F26" s="17">
        <f>IF(Rezepte!N8="","",Rezepte!N8)</f>
        <v/>
      </c>
    </row>
    <row r="27">
      <c r="A27" s="6">
        <f>IF(Rezepte!A9="","",Rezepte!A9)</f>
        <v/>
      </c>
      <c r="B27" s="6">
        <f>IF(Rezepte!B9="","",Rezepte!B9)</f>
        <v/>
      </c>
      <c r="C27" s="36">
        <f>IF(Rezepte!J9="","",Rezepte!J9)</f>
        <v/>
      </c>
      <c r="D27" s="36">
        <f>IF(Rezepte!H9="","",Rezepte!H9)</f>
        <v/>
      </c>
      <c r="E27" s="38">
        <f>IF(Rezepte!K9="","",Rezepte!K9)</f>
        <v/>
      </c>
      <c r="F27" s="16">
        <f>IF(Rezepte!N9="","",Rezepte!N9)</f>
        <v/>
      </c>
    </row>
    <row r="28">
      <c r="A28" s="4">
        <f>IF(Rezepte!A10="","",Rezepte!A10)</f>
        <v/>
      </c>
      <c r="B28" s="4">
        <f>IF(Rezepte!B10="","",Rezepte!B10)</f>
        <v/>
      </c>
      <c r="C28" s="35">
        <f>IF(Rezepte!J10="","",Rezepte!J10)</f>
        <v/>
      </c>
      <c r="D28" s="35">
        <f>IF(Rezepte!H10="","",Rezepte!H10)</f>
        <v/>
      </c>
      <c r="E28" s="37">
        <f>IF(Rezepte!K10="","",Rezepte!K10)</f>
        <v/>
      </c>
      <c r="F28" s="17">
        <f>IF(Rezepte!N10="","",Rezepte!N10)</f>
        <v/>
      </c>
    </row>
  </sheetData>
  <mergeCells count="1">
    <mergeCell ref="A1:N1"/>
  </mergeCells>
  <conditionalFormatting sqref="B14:B17">
    <cfRule type="expression" priority="1" dxfId="0">
      <formula>B14&gt;0</formula>
    </cfRule>
  </conditionalFormatting>
  <conditionalFormatting sqref="B18">
    <cfRule type="expression" priority="2" dxfId="0">
      <formula>B18="Warnungen in den Arbeitsblättern prüfen"</formula>
    </cfRule>
  </conditionalFormatting>
  <conditionalFormatting sqref="B11">
    <cfRule type="expression" priority="3" dxfId="1">
      <formula>AND(B11&lt;&gt;"",B11&gt;=0)</formula>
    </cfRule>
  </conditionalFormatting>
  <conditionalFormatting sqref="F21:F28">
    <cfRule type="expression" priority="4" dxfId="1">
      <formula>$F21="Im Ziel"</formula>
    </cfRule>
    <cfRule type="expression" priority="5" dxfId="0">
      <formula>OR($F21="Über Ziel",$F21="Preis prüfen",$F21="Angaben fehlen",$F21="Zutaten fehlen")</formula>
    </cfRule>
  </conditionalFormatting>
  <pageMargins left="0.35" right="0.35" top="0.5" bottom="0.5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7" customWidth="1" min="3" max="3"/>
    <col width="22" customWidth="1" min="4" max="4"/>
    <col width="17" customWidth="1" min="5" max="5"/>
    <col width="18" customWidth="1" min="6" max="6"/>
    <col width="19" customWidth="1" min="7" max="7"/>
    <col width="19" customWidth="1" min="8" max="8"/>
    <col width="21" customWidth="1" min="9" max="9"/>
    <col width="18" customWidth="1" min="10" max="10"/>
    <col width="19" customWidth="1" min="11" max="11"/>
    <col width="19" customWidth="1" min="12" max="12"/>
    <col width="18" customWidth="1" min="13" max="13"/>
    <col width="17" customWidth="1" min="14" max="14"/>
    <col width="40" customWidth="1" min="15" max="15"/>
  </cols>
  <sheetData>
    <row r="1" ht="28" customHeight="1">
      <c r="A1" s="1" t="inlineStr">
        <is>
          <t>Rezepte – gelb markierte Zellen bearbeiten; alle Beispiele sind fiktiv</t>
        </is>
      </c>
    </row>
    <row r="2" ht="32" customHeight="1">
      <c r="A2" s="14" t="inlineStr">
        <is>
          <t>Rezept-ID</t>
        </is>
      </c>
      <c r="B2" s="14" t="inlineStr">
        <is>
          <t>Rezeptname</t>
        </is>
      </c>
      <c r="C2" s="14" t="inlineStr">
        <is>
          <t>Kategorie</t>
        </is>
      </c>
      <c r="D2" s="14" t="inlineStr">
        <is>
          <t>Zuständigkeit</t>
        </is>
      </c>
      <c r="E2" s="14" t="inlineStr">
        <is>
          <t>Kalkulationsdatum</t>
        </is>
      </c>
      <c r="F2" s="14" t="inlineStr">
        <is>
          <t>Portionen je Ansatz</t>
        </is>
      </c>
      <c r="G2" s="14" t="inlineStr">
        <is>
          <t>Ziel-Wareneinsatz</t>
        </is>
      </c>
      <c r="H2" s="14" t="inlineStr">
        <is>
          <t>Planpreis je Portion</t>
        </is>
      </c>
      <c r="I2" s="14" t="inlineStr">
        <is>
          <t>Zutatenkosten je Ansatz</t>
        </is>
      </c>
      <c r="J2" s="14" t="inlineStr">
        <is>
          <t>Kosten je Portion</t>
        </is>
      </c>
      <c r="K2" s="14" t="inlineStr">
        <is>
          <t>Wareneinsatzquote</t>
        </is>
      </c>
      <c r="L2" s="14" t="inlineStr">
        <is>
          <t>Zielpreis je Portion</t>
        </is>
      </c>
      <c r="M2" s="14" t="inlineStr">
        <is>
          <t>Preisabweichung</t>
        </is>
      </c>
      <c r="N2" s="14" t="inlineStr">
        <is>
          <t>Status</t>
        </is>
      </c>
      <c r="O2" s="14" t="inlineStr">
        <is>
          <t>Notiz</t>
        </is>
      </c>
    </row>
    <row r="3" ht="21" customHeight="1">
      <c r="A3" s="18" t="inlineStr">
        <is>
          <t>R-001</t>
        </is>
      </c>
      <c r="B3" s="18" t="inlineStr">
        <is>
          <t>Samtige Tomatensuppe</t>
        </is>
      </c>
      <c r="C3" s="18" t="inlineStr">
        <is>
          <t>Vorspeise</t>
        </is>
      </c>
      <c r="D3" s="18" t="inlineStr">
        <is>
          <t>Küchenkoordination</t>
        </is>
      </c>
      <c r="E3" s="39" t="n">
        <v>46268</v>
      </c>
      <c r="F3" s="20" t="n">
        <v>10</v>
      </c>
      <c r="G3" s="40" t="n">
        <v>0.28</v>
      </c>
      <c r="H3" s="41" t="n">
        <v>7.9</v>
      </c>
      <c r="I3" s="36">
        <f>IF(A3="","",IF(COUNTIF(Zutaten!$B$3:$B$102,A3)=0,"",SUMIF(Zutaten!$B$3:$B$102,A3,Zutaten!$J$3:$J$102)))</f>
        <v/>
      </c>
      <c r="J3" s="36">
        <f>IF(A3="","",IFERROR(I3/F3,""))</f>
        <v/>
      </c>
      <c r="K3" s="38">
        <f>IF(A3="","",IFERROR(J3/H3,""))</f>
        <v/>
      </c>
      <c r="L3" s="36">
        <f>IF(A3="","",IFERROR(J3/IF(G3="",Parameter!$B$3,G3),""))</f>
        <v/>
      </c>
      <c r="M3" s="36">
        <f>IF(A3="","",IF(OR(H3="",L3=""),"",H3-L3))</f>
        <v/>
      </c>
      <c r="N3" s="16">
        <f>IF(A3="","",IF(COUNTIF(Zutaten!$B$3:$B$102,A3)=0,"Zutaten fehlen",IF(OR(F3="",H3=""),"Angaben fehlen",IF(K3&gt;IF(G3="",Parameter!$B$3,G3)+Parameter!$B$5,"Über Ziel",IF(M3&lt;0,"Preis prüfen","Im Ziel")))))</f>
        <v/>
      </c>
      <c r="O3" s="18" t="inlineStr">
        <is>
          <t>Fiktive Basiskalkulation</t>
        </is>
      </c>
    </row>
    <row r="4" ht="21" customHeight="1">
      <c r="A4" s="18" t="inlineStr">
        <is>
          <t>R-002</t>
        </is>
      </c>
      <c r="B4" s="18" t="inlineStr">
        <is>
          <t>Kräuterpasta</t>
        </is>
      </c>
      <c r="C4" s="18" t="inlineStr">
        <is>
          <t>Hauptgericht</t>
        </is>
      </c>
      <c r="D4" s="18" t="inlineStr">
        <is>
          <t>Küchenkoordination</t>
        </is>
      </c>
      <c r="E4" s="39" t="n">
        <v>46253</v>
      </c>
      <c r="F4" s="20" t="n">
        <v>12</v>
      </c>
      <c r="G4" s="40" t="n">
        <v>0.3</v>
      </c>
      <c r="H4" s="41" t="n">
        <v>14.5</v>
      </c>
      <c r="I4" s="35">
        <f>IF(A4="","",IF(COUNTIF(Zutaten!$B$3:$B$102,A4)=0,"",SUMIF(Zutaten!$B$3:$B$102,A4,Zutaten!$J$3:$J$102)))</f>
        <v/>
      </c>
      <c r="J4" s="35">
        <f>IF(A4="","",IFERROR(I4/F4,""))</f>
        <v/>
      </c>
      <c r="K4" s="37">
        <f>IF(A4="","",IFERROR(J4/H4,""))</f>
        <v/>
      </c>
      <c r="L4" s="35">
        <f>IF(A4="","",IFERROR(J4/IF(G4="",Parameter!$B$3,G4),""))</f>
        <v/>
      </c>
      <c r="M4" s="35">
        <f>IF(A4="","",IF(OR(H4="",L4=""),"",H4-L4))</f>
        <v/>
      </c>
      <c r="N4" s="17">
        <f>IF(A4="","",IF(COUNTIF(Zutaten!$B$3:$B$102,A4)=0,"Zutaten fehlen",IF(OR(F4="",H4=""),"Angaben fehlen",IF(K4&gt;IF(G4="",Parameter!$B$3,G4)+Parameter!$B$5,"Über Ziel",IF(M4&lt;0,"Preis prüfen","Im Ziel")))))</f>
        <v/>
      </c>
      <c r="O4" s="18" t="inlineStr">
        <is>
          <t>Fiktive Basiskalkulation</t>
        </is>
      </c>
    </row>
    <row r="5" ht="21" customHeight="1">
      <c r="A5" s="18" t="inlineStr">
        <is>
          <t>R-003</t>
        </is>
      </c>
      <c r="B5" s="18" t="inlineStr">
        <is>
          <t>Kleine Ofenkartoffel</t>
        </is>
      </c>
      <c r="C5" s="18" t="inlineStr">
        <is>
          <t>Beilage</t>
        </is>
      </c>
      <c r="D5" s="18" t="inlineStr">
        <is>
          <t>Cateringplanung</t>
        </is>
      </c>
      <c r="E5" s="39" t="n">
        <v>46228</v>
      </c>
      <c r="F5" s="20" t="n">
        <v>10</v>
      </c>
      <c r="G5" s="40" t="n">
        <v>0.28</v>
      </c>
      <c r="H5" s="41" t="n">
        <v>3.4</v>
      </c>
      <c r="I5" s="36">
        <f>IF(A5="","",IF(COUNTIF(Zutaten!$B$3:$B$102,A5)=0,"",SUMIF(Zutaten!$B$3:$B$102,A5,Zutaten!$J$3:$J$102)))</f>
        <v/>
      </c>
      <c r="J5" s="36">
        <f>IF(A5="","",IFERROR(I5/F5,""))</f>
        <v/>
      </c>
      <c r="K5" s="38">
        <f>IF(A5="","",IFERROR(J5/H5,""))</f>
        <v/>
      </c>
      <c r="L5" s="36">
        <f>IF(A5="","",IFERROR(J5/IF(G5="",Parameter!$B$3,G5),""))</f>
        <v/>
      </c>
      <c r="M5" s="36">
        <f>IF(A5="","",IF(OR(H5="",L5=""),"",H5-L5))</f>
        <v/>
      </c>
      <c r="N5" s="16">
        <f>IF(A5="","",IF(COUNTIF(Zutaten!$B$3:$B$102,A5)=0,"Zutaten fehlen",IF(OR(F5="",H5=""),"Angaben fehlen",IF(K5&gt;IF(G5="",Parameter!$B$3,G5)+Parameter!$B$5,"Über Ziel",IF(M5&lt;0,"Preis prüfen","Im Ziel")))))</f>
        <v/>
      </c>
      <c r="O5" s="18" t="inlineStr">
        <is>
          <t>Fiktiver Prüffall für Zielüberschreitung</t>
        </is>
      </c>
    </row>
    <row r="6" ht="21" customHeight="1">
      <c r="A6" s="18" t="inlineStr">
        <is>
          <t>R-004</t>
        </is>
      </c>
      <c r="B6" s="18" t="inlineStr">
        <is>
          <t>Apfelkompott</t>
        </is>
      </c>
      <c r="C6" s="18" t="inlineStr">
        <is>
          <t>Dessert</t>
        </is>
      </c>
      <c r="D6" s="18" t="inlineStr">
        <is>
          <t>Küchenkoordination</t>
        </is>
      </c>
      <c r="E6" s="39" t="n">
        <v>46203</v>
      </c>
      <c r="F6" s="20" t="n">
        <v>8</v>
      </c>
      <c r="G6" s="40" t="n">
        <v>0.25</v>
      </c>
      <c r="H6" s="41" t="n">
        <v>6.5</v>
      </c>
      <c r="I6" s="35">
        <f>IF(A6="","",IF(COUNTIF(Zutaten!$B$3:$B$102,A6)=0,"",SUMIF(Zutaten!$B$3:$B$102,A6,Zutaten!$J$3:$J$102)))</f>
        <v/>
      </c>
      <c r="J6" s="35">
        <f>IF(A6="","",IFERROR(I6/F6,""))</f>
        <v/>
      </c>
      <c r="K6" s="37">
        <f>IF(A6="","",IFERROR(J6/H6,""))</f>
        <v/>
      </c>
      <c r="L6" s="35">
        <f>IF(A6="","",IFERROR(J6/IF(G6="",Parameter!$B$3,G6),""))</f>
        <v/>
      </c>
      <c r="M6" s="35">
        <f>IF(A6="","",IF(OR(H6="",L6=""),"",H6-L6))</f>
        <v/>
      </c>
      <c r="N6" s="17">
        <f>IF(A6="","",IF(COUNTIF(Zutaten!$B$3:$B$102,A6)=0,"Zutaten fehlen",IF(OR(F6="",H6=""),"Angaben fehlen",IF(K6&gt;IF(G6="",Parameter!$B$3,G6)+Parameter!$B$5,"Über Ziel",IF(M6&lt;0,"Preis prüfen","Im Ziel")))))</f>
        <v/>
      </c>
      <c r="O6" s="18" t="inlineStr">
        <is>
          <t>Fiktiver Prüffall für erhöhten Schwund</t>
        </is>
      </c>
    </row>
    <row r="7" ht="21" customHeight="1">
      <c r="A7" s="18" t="inlineStr">
        <is>
          <t>R-005</t>
        </is>
      </c>
      <c r="B7" s="18" t="inlineStr">
        <is>
          <t>Hauslimonade</t>
        </is>
      </c>
      <c r="C7" s="18" t="inlineStr">
        <is>
          <t>Getränk</t>
        </is>
      </c>
      <c r="D7" s="18" t="inlineStr">
        <is>
          <t>Serviceplanung</t>
        </is>
      </c>
      <c r="E7" s="39" t="n">
        <v>46178</v>
      </c>
      <c r="F7" s="20" t="n">
        <v>20</v>
      </c>
      <c r="G7" s="40" t="n">
        <v>0.22</v>
      </c>
      <c r="H7" s="41" t="n">
        <v>4.8</v>
      </c>
      <c r="I7" s="36">
        <f>IF(A7="","",IF(COUNTIF(Zutaten!$B$3:$B$102,A7)=0,"",SUMIF(Zutaten!$B$3:$B$102,A7,Zutaten!$J$3:$J$102)))</f>
        <v/>
      </c>
      <c r="J7" s="36">
        <f>IF(A7="","",IFERROR(I7/F7,""))</f>
        <v/>
      </c>
      <c r="K7" s="38">
        <f>IF(A7="","",IFERROR(J7/H7,""))</f>
        <v/>
      </c>
      <c r="L7" s="36">
        <f>IF(A7="","",IFERROR(J7/IF(G7="",Parameter!$B$3,G7),""))</f>
        <v/>
      </c>
      <c r="M7" s="36">
        <f>IF(A7="","",IF(OR(H7="",L7=""),"",H7-L7))</f>
        <v/>
      </c>
      <c r="N7" s="16">
        <f>IF(A7="","",IF(COUNTIF(Zutaten!$B$3:$B$102,A7)=0,"Zutaten fehlen",IF(OR(F7="",H7=""),"Angaben fehlen",IF(K7&gt;IF(G7="",Parameter!$B$3,G7)+Parameter!$B$5,"Über Ziel",IF(M7&lt;0,"Preis prüfen","Im Ziel")))))</f>
        <v/>
      </c>
      <c r="O7" s="18" t="inlineStr">
        <is>
          <t>Fiktive Getränkekalkulation</t>
        </is>
      </c>
    </row>
    <row r="8" ht="21" customHeight="1">
      <c r="A8" s="18" t="inlineStr">
        <is>
          <t>R-006</t>
        </is>
      </c>
      <c r="B8" s="18" t="inlineStr">
        <is>
          <t>Filterkaffee</t>
        </is>
      </c>
      <c r="C8" s="18" t="inlineStr">
        <is>
          <t>Getränk</t>
        </is>
      </c>
      <c r="D8" s="18" t="inlineStr">
        <is>
          <t>Serviceplanung</t>
        </is>
      </c>
      <c r="E8" s="39" t="n">
        <v>46143</v>
      </c>
      <c r="F8" s="20" t="n">
        <v>30</v>
      </c>
      <c r="G8" s="40" t="n">
        <v>0.2</v>
      </c>
      <c r="H8" s="41" t="n">
        <v>3.2</v>
      </c>
      <c r="I8" s="35">
        <f>IF(A8="","",IF(COUNTIF(Zutaten!$B$3:$B$102,A8)=0,"",SUMIF(Zutaten!$B$3:$B$102,A8,Zutaten!$J$3:$J$102)))</f>
        <v/>
      </c>
      <c r="J8" s="35">
        <f>IF(A8="","",IFERROR(I8/F8,""))</f>
        <v/>
      </c>
      <c r="K8" s="37">
        <f>IF(A8="","",IFERROR(J8/H8,""))</f>
        <v/>
      </c>
      <c r="L8" s="35">
        <f>IF(A8="","",IFERROR(J8/IF(G8="",Parameter!$B$3,G8),""))</f>
        <v/>
      </c>
      <c r="M8" s="35">
        <f>IF(A8="","",IF(OR(H8="",L8=""),"",H8-L8))</f>
        <v/>
      </c>
      <c r="N8" s="17">
        <f>IF(A8="","",IF(COUNTIF(Zutaten!$B$3:$B$102,A8)=0,"Zutaten fehlen",IF(OR(F8="",H8=""),"Angaben fehlen",IF(K8&gt;IF(G8="",Parameter!$B$3,G8)+Parameter!$B$5,"Über Ziel",IF(M8&lt;0,"Preis prüfen","Im Ziel")))))</f>
        <v/>
      </c>
      <c r="O8" s="18" t="inlineStr">
        <is>
          <t>Fiktive Getränkekalkulation</t>
        </is>
      </c>
    </row>
    <row r="9" ht="21" customHeight="1">
      <c r="A9" s="18" t="inlineStr">
        <is>
          <t>R-007</t>
        </is>
      </c>
      <c r="B9" s="18" t="inlineStr">
        <is>
          <t>Kräutertee</t>
        </is>
      </c>
      <c r="C9" s="18" t="inlineStr">
        <is>
          <t>Getränk</t>
        </is>
      </c>
      <c r="D9" s="18" t="inlineStr">
        <is>
          <t>Serviceplanung</t>
        </is>
      </c>
      <c r="E9" s="39" t="n">
        <v>46083</v>
      </c>
      <c r="F9" s="20" t="n">
        <v>25</v>
      </c>
      <c r="G9" s="40" t="n"/>
      <c r="H9" s="41" t="n">
        <v>3.5</v>
      </c>
      <c r="I9" s="36">
        <f>IF(A9="","",IF(COUNTIF(Zutaten!$B$3:$B$102,A9)=0,"",SUMIF(Zutaten!$B$3:$B$102,A9,Zutaten!$J$3:$J$102)))</f>
        <v/>
      </c>
      <c r="J9" s="36">
        <f>IF(A9="","",IFERROR(I9/F9,""))</f>
        <v/>
      </c>
      <c r="K9" s="38">
        <f>IF(A9="","",IFERROR(J9/H9,""))</f>
        <v/>
      </c>
      <c r="L9" s="36">
        <f>IF(A9="","",IFERROR(J9/IF(G9="",Parameter!$B$3,G9),""))</f>
        <v/>
      </c>
      <c r="M9" s="36">
        <f>IF(A9="","",IF(OR(H9="",L9=""),"",H9-L9))</f>
        <v/>
      </c>
      <c r="N9" s="16">
        <f>IF(A9="","",IF(COUNTIF(Zutaten!$B$3:$B$102,A9)=0,"Zutaten fehlen",IF(OR(F9="",H9=""),"Angaben fehlen",IF(K9&gt;IF(G9="",Parameter!$B$3,G9)+Parameter!$B$5,"Über Ziel",IF(M9&lt;0,"Preis prüfen","Im Ziel")))))</f>
        <v/>
      </c>
      <c r="O9" s="18" t="inlineStr">
        <is>
          <t>Verwendet den Standard-Zielsatz</t>
        </is>
      </c>
    </row>
    <row r="10" ht="21" customHeight="1">
      <c r="A10" s="18" t="inlineStr">
        <is>
          <t>R-008</t>
        </is>
      </c>
      <c r="B10" s="18" t="inlineStr">
        <is>
          <t>Rustikaler Brotkorb</t>
        </is>
      </c>
      <c r="C10" s="18" t="inlineStr">
        <is>
          <t>Beilage</t>
        </is>
      </c>
      <c r="D10" s="18" t="inlineStr">
        <is>
          <t>Cateringplanung</t>
        </is>
      </c>
      <c r="E10" s="39" t="n">
        <v>46013</v>
      </c>
      <c r="F10" s="20" t="n">
        <v>12</v>
      </c>
      <c r="G10" s="40" t="n"/>
      <c r="H10" s="41" t="n">
        <v>4.5</v>
      </c>
      <c r="I10" s="35">
        <f>IF(A10="","",IF(COUNTIF(Zutaten!$B$3:$B$102,A10)=0,"",SUMIF(Zutaten!$B$3:$B$102,A10,Zutaten!$J$3:$J$102)))</f>
        <v/>
      </c>
      <c r="J10" s="35">
        <f>IF(A10="","",IFERROR(I10/F10,""))</f>
        <v/>
      </c>
      <c r="K10" s="37">
        <f>IF(A10="","",IFERROR(J10/H10,""))</f>
        <v/>
      </c>
      <c r="L10" s="35">
        <f>IF(A10="","",IFERROR(J10/IF(G10="",Parameter!$B$3,G10),""))</f>
        <v/>
      </c>
      <c r="M10" s="35">
        <f>IF(A10="","",IF(OR(H10="",L10=""),"",H10-L10))</f>
        <v/>
      </c>
      <c r="N10" s="17">
        <f>IF(A10="","",IF(COUNTIF(Zutaten!$B$3:$B$102,A10)=0,"Zutaten fehlen",IF(OR(F10="",H10=""),"Angaben fehlen",IF(K10&gt;IF(G10="",Parameter!$B$3,G10)+Parameter!$B$5,"Über Ziel",IF(M10&lt;0,"Preis prüfen","Im Ziel")))))</f>
        <v/>
      </c>
      <c r="O10" s="18" t="inlineStr">
        <is>
          <t>Verwendet den Standard-Zielsatz</t>
        </is>
      </c>
    </row>
    <row r="11" ht="21" customHeight="1">
      <c r="A11" s="18" t="n"/>
      <c r="B11" s="18" t="n"/>
      <c r="C11" s="18" t="n"/>
      <c r="D11" s="18" t="n"/>
      <c r="E11" s="39" t="n"/>
      <c r="F11" s="20" t="n"/>
      <c r="G11" s="40" t="n"/>
      <c r="H11" s="41" t="n"/>
      <c r="I11" s="36">
        <f>IF(A11="","",IF(COUNTIF(Zutaten!$B$3:$B$102,A11)=0,"",SUMIF(Zutaten!$B$3:$B$102,A11,Zutaten!$J$3:$J$102)))</f>
        <v/>
      </c>
      <c r="J11" s="36">
        <f>IF(A11="","",IFERROR(I11/F11,""))</f>
        <v/>
      </c>
      <c r="K11" s="38">
        <f>IF(A11="","",IFERROR(J11/H11,""))</f>
        <v/>
      </c>
      <c r="L11" s="36">
        <f>IF(A11="","",IFERROR(J11/IF(G11="",Parameter!$B$3,G11),""))</f>
        <v/>
      </c>
      <c r="M11" s="36">
        <f>IF(A11="","",IF(OR(H11="",L11=""),"",H11-L11))</f>
        <v/>
      </c>
      <c r="N11" s="16">
        <f>IF(A11="","",IF(COUNTIF(Zutaten!$B$3:$B$102,A11)=0,"Zutaten fehlen",IF(OR(F11="",H11=""),"Angaben fehlen",IF(K11&gt;IF(G11="",Parameter!$B$3,G11)+Parameter!$B$5,"Über Ziel",IF(M11&lt;0,"Preis prüfen","Im Ziel")))))</f>
        <v/>
      </c>
      <c r="O11" s="18" t="n"/>
    </row>
    <row r="12" ht="21" customHeight="1">
      <c r="A12" s="18" t="n"/>
      <c r="B12" s="18" t="n"/>
      <c r="C12" s="18" t="n"/>
      <c r="D12" s="18" t="n"/>
      <c r="E12" s="39" t="n"/>
      <c r="F12" s="20" t="n"/>
      <c r="G12" s="40" t="n"/>
      <c r="H12" s="41" t="n"/>
      <c r="I12" s="35">
        <f>IF(A12="","",IF(COUNTIF(Zutaten!$B$3:$B$102,A12)=0,"",SUMIF(Zutaten!$B$3:$B$102,A12,Zutaten!$J$3:$J$102)))</f>
        <v/>
      </c>
      <c r="J12" s="35">
        <f>IF(A12="","",IFERROR(I12/F12,""))</f>
        <v/>
      </c>
      <c r="K12" s="37">
        <f>IF(A12="","",IFERROR(J12/H12,""))</f>
        <v/>
      </c>
      <c r="L12" s="35">
        <f>IF(A12="","",IFERROR(J12/IF(G12="",Parameter!$B$3,G12),""))</f>
        <v/>
      </c>
      <c r="M12" s="35">
        <f>IF(A12="","",IF(OR(H12="",L12=""),"",H12-L12))</f>
        <v/>
      </c>
      <c r="N12" s="17">
        <f>IF(A12="","",IF(COUNTIF(Zutaten!$B$3:$B$102,A12)=0,"Zutaten fehlen",IF(OR(F12="",H12=""),"Angaben fehlen",IF(K12&gt;IF(G12="",Parameter!$B$3,G12)+Parameter!$B$5,"Über Ziel",IF(M12&lt;0,"Preis prüfen","Im Ziel")))))</f>
        <v/>
      </c>
      <c r="O12" s="18" t="n"/>
    </row>
    <row r="13" ht="21" customHeight="1">
      <c r="A13" s="18" t="n"/>
      <c r="B13" s="18" t="n"/>
      <c r="C13" s="18" t="n"/>
      <c r="D13" s="18" t="n"/>
      <c r="E13" s="39" t="n"/>
      <c r="F13" s="20" t="n"/>
      <c r="G13" s="40" t="n"/>
      <c r="H13" s="41" t="n"/>
      <c r="I13" s="36">
        <f>IF(A13="","",IF(COUNTIF(Zutaten!$B$3:$B$102,A13)=0,"",SUMIF(Zutaten!$B$3:$B$102,A13,Zutaten!$J$3:$J$102)))</f>
        <v/>
      </c>
      <c r="J13" s="36">
        <f>IF(A13="","",IFERROR(I13/F13,""))</f>
        <v/>
      </c>
      <c r="K13" s="38">
        <f>IF(A13="","",IFERROR(J13/H13,""))</f>
        <v/>
      </c>
      <c r="L13" s="36">
        <f>IF(A13="","",IFERROR(J13/IF(G13="",Parameter!$B$3,G13),""))</f>
        <v/>
      </c>
      <c r="M13" s="36">
        <f>IF(A13="","",IF(OR(H13="",L13=""),"",H13-L13))</f>
        <v/>
      </c>
      <c r="N13" s="16">
        <f>IF(A13="","",IF(COUNTIF(Zutaten!$B$3:$B$102,A13)=0,"Zutaten fehlen",IF(OR(F13="",H13=""),"Angaben fehlen",IF(K13&gt;IF(G13="",Parameter!$B$3,G13)+Parameter!$B$5,"Über Ziel",IF(M13&lt;0,"Preis prüfen","Im Ziel")))))</f>
        <v/>
      </c>
      <c r="O13" s="18" t="n"/>
    </row>
    <row r="14" ht="21" customHeight="1">
      <c r="A14" s="18" t="n"/>
      <c r="B14" s="18" t="n"/>
      <c r="C14" s="18" t="n"/>
      <c r="D14" s="18" t="n"/>
      <c r="E14" s="39" t="n"/>
      <c r="F14" s="20" t="n"/>
      <c r="G14" s="40" t="n"/>
      <c r="H14" s="41" t="n"/>
      <c r="I14" s="35">
        <f>IF(A14="","",IF(COUNTIF(Zutaten!$B$3:$B$102,A14)=0,"",SUMIF(Zutaten!$B$3:$B$102,A14,Zutaten!$J$3:$J$102)))</f>
        <v/>
      </c>
      <c r="J14" s="35">
        <f>IF(A14="","",IFERROR(I14/F14,""))</f>
        <v/>
      </c>
      <c r="K14" s="37">
        <f>IF(A14="","",IFERROR(J14/H14,""))</f>
        <v/>
      </c>
      <c r="L14" s="35">
        <f>IF(A14="","",IFERROR(J14/IF(G14="",Parameter!$B$3,G14),""))</f>
        <v/>
      </c>
      <c r="M14" s="35">
        <f>IF(A14="","",IF(OR(H14="",L14=""),"",H14-L14))</f>
        <v/>
      </c>
      <c r="N14" s="17">
        <f>IF(A14="","",IF(COUNTIF(Zutaten!$B$3:$B$102,A14)=0,"Zutaten fehlen",IF(OR(F14="",H14=""),"Angaben fehlen",IF(K14&gt;IF(G14="",Parameter!$B$3,G14)+Parameter!$B$5,"Über Ziel",IF(M14&lt;0,"Preis prüfen","Im Ziel")))))</f>
        <v/>
      </c>
      <c r="O14" s="18" t="n"/>
    </row>
    <row r="15" ht="21" customHeight="1">
      <c r="A15" s="18" t="n"/>
      <c r="B15" s="18" t="n"/>
      <c r="C15" s="18" t="n"/>
      <c r="D15" s="18" t="n"/>
      <c r="E15" s="39" t="n"/>
      <c r="F15" s="20" t="n"/>
      <c r="G15" s="40" t="n"/>
      <c r="H15" s="41" t="n"/>
      <c r="I15" s="36">
        <f>IF(A15="","",IF(COUNTIF(Zutaten!$B$3:$B$102,A15)=0,"",SUMIF(Zutaten!$B$3:$B$102,A15,Zutaten!$J$3:$J$102)))</f>
        <v/>
      </c>
      <c r="J15" s="36">
        <f>IF(A15="","",IFERROR(I15/F15,""))</f>
        <v/>
      </c>
      <c r="K15" s="38">
        <f>IF(A15="","",IFERROR(J15/H15,""))</f>
        <v/>
      </c>
      <c r="L15" s="36">
        <f>IF(A15="","",IFERROR(J15/IF(G15="",Parameter!$B$3,G15),""))</f>
        <v/>
      </c>
      <c r="M15" s="36">
        <f>IF(A15="","",IF(OR(H15="",L15=""),"",H15-L15))</f>
        <v/>
      </c>
      <c r="N15" s="16">
        <f>IF(A15="","",IF(COUNTIF(Zutaten!$B$3:$B$102,A15)=0,"Zutaten fehlen",IF(OR(F15="",H15=""),"Angaben fehlen",IF(K15&gt;IF(G15="",Parameter!$B$3,G15)+Parameter!$B$5,"Über Ziel",IF(M15&lt;0,"Preis prüfen","Im Ziel")))))</f>
        <v/>
      </c>
      <c r="O15" s="18" t="n"/>
    </row>
    <row r="16" ht="21" customHeight="1">
      <c r="A16" s="18" t="n"/>
      <c r="B16" s="18" t="n"/>
      <c r="C16" s="18" t="n"/>
      <c r="D16" s="18" t="n"/>
      <c r="E16" s="39" t="n"/>
      <c r="F16" s="20" t="n"/>
      <c r="G16" s="40" t="n"/>
      <c r="H16" s="41" t="n"/>
      <c r="I16" s="35">
        <f>IF(A16="","",IF(COUNTIF(Zutaten!$B$3:$B$102,A16)=0,"",SUMIF(Zutaten!$B$3:$B$102,A16,Zutaten!$J$3:$J$102)))</f>
        <v/>
      </c>
      <c r="J16" s="35">
        <f>IF(A16="","",IFERROR(I16/F16,""))</f>
        <v/>
      </c>
      <c r="K16" s="37">
        <f>IF(A16="","",IFERROR(J16/H16,""))</f>
        <v/>
      </c>
      <c r="L16" s="35">
        <f>IF(A16="","",IFERROR(J16/IF(G16="",Parameter!$B$3,G16),""))</f>
        <v/>
      </c>
      <c r="M16" s="35">
        <f>IF(A16="","",IF(OR(H16="",L16=""),"",H16-L16))</f>
        <v/>
      </c>
      <c r="N16" s="17">
        <f>IF(A16="","",IF(COUNTIF(Zutaten!$B$3:$B$102,A16)=0,"Zutaten fehlen",IF(OR(F16="",H16=""),"Angaben fehlen",IF(K16&gt;IF(G16="",Parameter!$B$3,G16)+Parameter!$B$5,"Über Ziel",IF(M16&lt;0,"Preis prüfen","Im Ziel")))))</f>
        <v/>
      </c>
      <c r="O16" s="18" t="n"/>
    </row>
    <row r="17" ht="21" customHeight="1">
      <c r="A17" s="18" t="n"/>
      <c r="B17" s="18" t="n"/>
      <c r="C17" s="18" t="n"/>
      <c r="D17" s="18" t="n"/>
      <c r="E17" s="39" t="n"/>
      <c r="F17" s="20" t="n"/>
      <c r="G17" s="40" t="n"/>
      <c r="H17" s="41" t="n"/>
      <c r="I17" s="36">
        <f>IF(A17="","",IF(COUNTIF(Zutaten!$B$3:$B$102,A17)=0,"",SUMIF(Zutaten!$B$3:$B$102,A17,Zutaten!$J$3:$J$102)))</f>
        <v/>
      </c>
      <c r="J17" s="36">
        <f>IF(A17="","",IFERROR(I17/F17,""))</f>
        <v/>
      </c>
      <c r="K17" s="38">
        <f>IF(A17="","",IFERROR(J17/H17,""))</f>
        <v/>
      </c>
      <c r="L17" s="36">
        <f>IF(A17="","",IFERROR(J17/IF(G17="",Parameter!$B$3,G17),""))</f>
        <v/>
      </c>
      <c r="M17" s="36">
        <f>IF(A17="","",IF(OR(H17="",L17=""),"",H17-L17))</f>
        <v/>
      </c>
      <c r="N17" s="16">
        <f>IF(A17="","",IF(COUNTIF(Zutaten!$B$3:$B$102,A17)=0,"Zutaten fehlen",IF(OR(F17="",H17=""),"Angaben fehlen",IF(K17&gt;IF(G17="",Parameter!$B$3,G17)+Parameter!$B$5,"Über Ziel",IF(M17&lt;0,"Preis prüfen","Im Ziel")))))</f>
        <v/>
      </c>
      <c r="O17" s="18" t="n"/>
    </row>
    <row r="18" ht="21" customHeight="1">
      <c r="A18" s="18" t="n"/>
      <c r="B18" s="18" t="n"/>
      <c r="C18" s="18" t="n"/>
      <c r="D18" s="18" t="n"/>
      <c r="E18" s="39" t="n"/>
      <c r="F18" s="20" t="n"/>
      <c r="G18" s="40" t="n"/>
      <c r="H18" s="41" t="n"/>
      <c r="I18" s="35">
        <f>IF(A18="","",IF(COUNTIF(Zutaten!$B$3:$B$102,A18)=0,"",SUMIF(Zutaten!$B$3:$B$102,A18,Zutaten!$J$3:$J$102)))</f>
        <v/>
      </c>
      <c r="J18" s="35">
        <f>IF(A18="","",IFERROR(I18/F18,""))</f>
        <v/>
      </c>
      <c r="K18" s="37">
        <f>IF(A18="","",IFERROR(J18/H18,""))</f>
        <v/>
      </c>
      <c r="L18" s="35">
        <f>IF(A18="","",IFERROR(J18/IF(G18="",Parameter!$B$3,G18),""))</f>
        <v/>
      </c>
      <c r="M18" s="35">
        <f>IF(A18="","",IF(OR(H18="",L18=""),"",H18-L18))</f>
        <v/>
      </c>
      <c r="N18" s="17">
        <f>IF(A18="","",IF(COUNTIF(Zutaten!$B$3:$B$102,A18)=0,"Zutaten fehlen",IF(OR(F18="",H18=""),"Angaben fehlen",IF(K18&gt;IF(G18="",Parameter!$B$3,G18)+Parameter!$B$5,"Über Ziel",IF(M18&lt;0,"Preis prüfen","Im Ziel")))))</f>
        <v/>
      </c>
      <c r="O18" s="18" t="n"/>
    </row>
    <row r="19" ht="21" customHeight="1">
      <c r="A19" s="18" t="n"/>
      <c r="B19" s="18" t="n"/>
      <c r="C19" s="18" t="n"/>
      <c r="D19" s="18" t="n"/>
      <c r="E19" s="39" t="n"/>
      <c r="F19" s="20" t="n"/>
      <c r="G19" s="40" t="n"/>
      <c r="H19" s="41" t="n"/>
      <c r="I19" s="36">
        <f>IF(A19="","",IF(COUNTIF(Zutaten!$B$3:$B$102,A19)=0,"",SUMIF(Zutaten!$B$3:$B$102,A19,Zutaten!$J$3:$J$102)))</f>
        <v/>
      </c>
      <c r="J19" s="36">
        <f>IF(A19="","",IFERROR(I19/F19,""))</f>
        <v/>
      </c>
      <c r="K19" s="38">
        <f>IF(A19="","",IFERROR(J19/H19,""))</f>
        <v/>
      </c>
      <c r="L19" s="36">
        <f>IF(A19="","",IFERROR(J19/IF(G19="",Parameter!$B$3,G19),""))</f>
        <v/>
      </c>
      <c r="M19" s="36">
        <f>IF(A19="","",IF(OR(H19="",L19=""),"",H19-L19))</f>
        <v/>
      </c>
      <c r="N19" s="16">
        <f>IF(A19="","",IF(COUNTIF(Zutaten!$B$3:$B$102,A19)=0,"Zutaten fehlen",IF(OR(F19="",H19=""),"Angaben fehlen",IF(K19&gt;IF(G19="",Parameter!$B$3,G19)+Parameter!$B$5,"Über Ziel",IF(M19&lt;0,"Preis prüfen","Im Ziel")))))</f>
        <v/>
      </c>
      <c r="O19" s="18" t="n"/>
    </row>
    <row r="20" ht="21" customHeight="1">
      <c r="A20" s="18" t="n"/>
      <c r="B20" s="18" t="n"/>
      <c r="C20" s="18" t="n"/>
      <c r="D20" s="18" t="n"/>
      <c r="E20" s="39" t="n"/>
      <c r="F20" s="20" t="n"/>
      <c r="G20" s="40" t="n"/>
      <c r="H20" s="41" t="n"/>
      <c r="I20" s="35">
        <f>IF(A20="","",IF(COUNTIF(Zutaten!$B$3:$B$102,A20)=0,"",SUMIF(Zutaten!$B$3:$B$102,A20,Zutaten!$J$3:$J$102)))</f>
        <v/>
      </c>
      <c r="J20" s="35">
        <f>IF(A20="","",IFERROR(I20/F20,""))</f>
        <v/>
      </c>
      <c r="K20" s="37">
        <f>IF(A20="","",IFERROR(J20/H20,""))</f>
        <v/>
      </c>
      <c r="L20" s="35">
        <f>IF(A20="","",IFERROR(J20/IF(G20="",Parameter!$B$3,G20),""))</f>
        <v/>
      </c>
      <c r="M20" s="35">
        <f>IF(A20="","",IF(OR(H20="",L20=""),"",H20-L20))</f>
        <v/>
      </c>
      <c r="N20" s="17">
        <f>IF(A20="","",IF(COUNTIF(Zutaten!$B$3:$B$102,A20)=0,"Zutaten fehlen",IF(OR(F20="",H20=""),"Angaben fehlen",IF(K20&gt;IF(G20="",Parameter!$B$3,G20)+Parameter!$B$5,"Über Ziel",IF(M20&lt;0,"Preis prüfen","Im Ziel")))))</f>
        <v/>
      </c>
      <c r="O20" s="18" t="n"/>
    </row>
    <row r="21" ht="21" customHeight="1">
      <c r="A21" s="18" t="n"/>
      <c r="B21" s="18" t="n"/>
      <c r="C21" s="18" t="n"/>
      <c r="D21" s="18" t="n"/>
      <c r="E21" s="39" t="n"/>
      <c r="F21" s="20" t="n"/>
      <c r="G21" s="40" t="n"/>
      <c r="H21" s="41" t="n"/>
      <c r="I21" s="36">
        <f>IF(A21="","",IF(COUNTIF(Zutaten!$B$3:$B$102,A21)=0,"",SUMIF(Zutaten!$B$3:$B$102,A21,Zutaten!$J$3:$J$102)))</f>
        <v/>
      </c>
      <c r="J21" s="36">
        <f>IF(A21="","",IFERROR(I21/F21,""))</f>
        <v/>
      </c>
      <c r="K21" s="38">
        <f>IF(A21="","",IFERROR(J21/H21,""))</f>
        <v/>
      </c>
      <c r="L21" s="36">
        <f>IF(A21="","",IFERROR(J21/IF(G21="",Parameter!$B$3,G21),""))</f>
        <v/>
      </c>
      <c r="M21" s="36">
        <f>IF(A21="","",IF(OR(H21="",L21=""),"",H21-L21))</f>
        <v/>
      </c>
      <c r="N21" s="16">
        <f>IF(A21="","",IF(COUNTIF(Zutaten!$B$3:$B$102,A21)=0,"Zutaten fehlen",IF(OR(F21="",H21=""),"Angaben fehlen",IF(K21&gt;IF(G21="",Parameter!$B$3,G21)+Parameter!$B$5,"Über Ziel",IF(M21&lt;0,"Preis prüfen","Im Ziel")))))</f>
        <v/>
      </c>
      <c r="O21" s="18" t="n"/>
    </row>
    <row r="22" ht="21" customHeight="1">
      <c r="A22" s="18" t="n"/>
      <c r="B22" s="18" t="n"/>
      <c r="C22" s="18" t="n"/>
      <c r="D22" s="18" t="n"/>
      <c r="E22" s="39" t="n"/>
      <c r="F22" s="20" t="n"/>
      <c r="G22" s="40" t="n"/>
      <c r="H22" s="41" t="n"/>
      <c r="I22" s="35">
        <f>IF(A22="","",IF(COUNTIF(Zutaten!$B$3:$B$102,A22)=0,"",SUMIF(Zutaten!$B$3:$B$102,A22,Zutaten!$J$3:$J$102)))</f>
        <v/>
      </c>
      <c r="J22" s="35">
        <f>IF(A22="","",IFERROR(I22/F22,""))</f>
        <v/>
      </c>
      <c r="K22" s="37">
        <f>IF(A22="","",IFERROR(J22/H22,""))</f>
        <v/>
      </c>
      <c r="L22" s="35">
        <f>IF(A22="","",IFERROR(J22/IF(G22="",Parameter!$B$3,G22),""))</f>
        <v/>
      </c>
      <c r="M22" s="35">
        <f>IF(A22="","",IF(OR(H22="",L22=""),"",H22-L22))</f>
        <v/>
      </c>
      <c r="N22" s="17">
        <f>IF(A22="","",IF(COUNTIF(Zutaten!$B$3:$B$102,A22)=0,"Zutaten fehlen",IF(OR(F22="",H22=""),"Angaben fehlen",IF(K22&gt;IF(G22="",Parameter!$B$3,G22)+Parameter!$B$5,"Über Ziel",IF(M22&lt;0,"Preis prüfen","Im Ziel")))))</f>
        <v/>
      </c>
      <c r="O22" s="18" t="n"/>
    </row>
    <row r="23" ht="21" customHeight="1">
      <c r="A23" s="18" t="n"/>
      <c r="B23" s="18" t="n"/>
      <c r="C23" s="18" t="n"/>
      <c r="D23" s="18" t="n"/>
      <c r="E23" s="39" t="n"/>
      <c r="F23" s="20" t="n"/>
      <c r="G23" s="40" t="n"/>
      <c r="H23" s="41" t="n"/>
      <c r="I23" s="36">
        <f>IF(A23="","",IF(COUNTIF(Zutaten!$B$3:$B$102,A23)=0,"",SUMIF(Zutaten!$B$3:$B$102,A23,Zutaten!$J$3:$J$102)))</f>
        <v/>
      </c>
      <c r="J23" s="36">
        <f>IF(A23="","",IFERROR(I23/F23,""))</f>
        <v/>
      </c>
      <c r="K23" s="38">
        <f>IF(A23="","",IFERROR(J23/H23,""))</f>
        <v/>
      </c>
      <c r="L23" s="36">
        <f>IF(A23="","",IFERROR(J23/IF(G23="",Parameter!$B$3,G23),""))</f>
        <v/>
      </c>
      <c r="M23" s="36">
        <f>IF(A23="","",IF(OR(H23="",L23=""),"",H23-L23))</f>
        <v/>
      </c>
      <c r="N23" s="16">
        <f>IF(A23="","",IF(COUNTIF(Zutaten!$B$3:$B$102,A23)=0,"Zutaten fehlen",IF(OR(F23="",H23=""),"Angaben fehlen",IF(K23&gt;IF(G23="",Parameter!$B$3,G23)+Parameter!$B$5,"Über Ziel",IF(M23&lt;0,"Preis prüfen","Im Ziel")))))</f>
        <v/>
      </c>
      <c r="O23" s="18" t="n"/>
    </row>
    <row r="24" ht="21" customHeight="1">
      <c r="A24" s="18" t="n"/>
      <c r="B24" s="18" t="n"/>
      <c r="C24" s="18" t="n"/>
      <c r="D24" s="18" t="n"/>
      <c r="E24" s="39" t="n"/>
      <c r="F24" s="20" t="n"/>
      <c r="G24" s="40" t="n"/>
      <c r="H24" s="41" t="n"/>
      <c r="I24" s="35">
        <f>IF(A24="","",IF(COUNTIF(Zutaten!$B$3:$B$102,A24)=0,"",SUMIF(Zutaten!$B$3:$B$102,A24,Zutaten!$J$3:$J$102)))</f>
        <v/>
      </c>
      <c r="J24" s="35">
        <f>IF(A24="","",IFERROR(I24/F24,""))</f>
        <v/>
      </c>
      <c r="K24" s="37">
        <f>IF(A24="","",IFERROR(J24/H24,""))</f>
        <v/>
      </c>
      <c r="L24" s="35">
        <f>IF(A24="","",IFERROR(J24/IF(G24="",Parameter!$B$3,G24),""))</f>
        <v/>
      </c>
      <c r="M24" s="35">
        <f>IF(A24="","",IF(OR(H24="",L24=""),"",H24-L24))</f>
        <v/>
      </c>
      <c r="N24" s="17">
        <f>IF(A24="","",IF(COUNTIF(Zutaten!$B$3:$B$102,A24)=0,"Zutaten fehlen",IF(OR(F24="",H24=""),"Angaben fehlen",IF(K24&gt;IF(G24="",Parameter!$B$3,G24)+Parameter!$B$5,"Über Ziel",IF(M24&lt;0,"Preis prüfen","Im Ziel")))))</f>
        <v/>
      </c>
      <c r="O24" s="18" t="n"/>
    </row>
    <row r="25" ht="21" customHeight="1">
      <c r="A25" s="18" t="n"/>
      <c r="B25" s="18" t="n"/>
      <c r="C25" s="18" t="n"/>
      <c r="D25" s="18" t="n"/>
      <c r="E25" s="39" t="n"/>
      <c r="F25" s="20" t="n"/>
      <c r="G25" s="40" t="n"/>
      <c r="H25" s="41" t="n"/>
      <c r="I25" s="36">
        <f>IF(A25="","",IF(COUNTIF(Zutaten!$B$3:$B$102,A25)=0,"",SUMIF(Zutaten!$B$3:$B$102,A25,Zutaten!$J$3:$J$102)))</f>
        <v/>
      </c>
      <c r="J25" s="36">
        <f>IF(A25="","",IFERROR(I25/F25,""))</f>
        <v/>
      </c>
      <c r="K25" s="38">
        <f>IF(A25="","",IFERROR(J25/H25,""))</f>
        <v/>
      </c>
      <c r="L25" s="36">
        <f>IF(A25="","",IFERROR(J25/IF(G25="",Parameter!$B$3,G25),""))</f>
        <v/>
      </c>
      <c r="M25" s="36">
        <f>IF(A25="","",IF(OR(H25="",L25=""),"",H25-L25))</f>
        <v/>
      </c>
      <c r="N25" s="16">
        <f>IF(A25="","",IF(COUNTIF(Zutaten!$B$3:$B$102,A25)=0,"Zutaten fehlen",IF(OR(F25="",H25=""),"Angaben fehlen",IF(K25&gt;IF(G25="",Parameter!$B$3,G25)+Parameter!$B$5,"Über Ziel",IF(M25&lt;0,"Preis prüfen","Im Ziel")))))</f>
        <v/>
      </c>
      <c r="O25" s="18" t="n"/>
    </row>
    <row r="26" ht="21" customHeight="1">
      <c r="A26" s="18" t="n"/>
      <c r="B26" s="18" t="n"/>
      <c r="C26" s="18" t="n"/>
      <c r="D26" s="18" t="n"/>
      <c r="E26" s="39" t="n"/>
      <c r="F26" s="20" t="n"/>
      <c r="G26" s="40" t="n"/>
      <c r="H26" s="41" t="n"/>
      <c r="I26" s="35">
        <f>IF(A26="","",IF(COUNTIF(Zutaten!$B$3:$B$102,A26)=0,"",SUMIF(Zutaten!$B$3:$B$102,A26,Zutaten!$J$3:$J$102)))</f>
        <v/>
      </c>
      <c r="J26" s="35">
        <f>IF(A26="","",IFERROR(I26/F26,""))</f>
        <v/>
      </c>
      <c r="K26" s="37">
        <f>IF(A26="","",IFERROR(J26/H26,""))</f>
        <v/>
      </c>
      <c r="L26" s="35">
        <f>IF(A26="","",IFERROR(J26/IF(G26="",Parameter!$B$3,G26),""))</f>
        <v/>
      </c>
      <c r="M26" s="35">
        <f>IF(A26="","",IF(OR(H26="",L26=""),"",H26-L26))</f>
        <v/>
      </c>
      <c r="N26" s="17">
        <f>IF(A26="","",IF(COUNTIF(Zutaten!$B$3:$B$102,A26)=0,"Zutaten fehlen",IF(OR(F26="",H26=""),"Angaben fehlen",IF(K26&gt;IF(G26="",Parameter!$B$3,G26)+Parameter!$B$5,"Über Ziel",IF(M26&lt;0,"Preis prüfen","Im Ziel")))))</f>
        <v/>
      </c>
      <c r="O26" s="18" t="n"/>
    </row>
    <row r="27" ht="21" customHeight="1">
      <c r="A27" s="18" t="n"/>
      <c r="B27" s="18" t="n"/>
      <c r="C27" s="18" t="n"/>
      <c r="D27" s="18" t="n"/>
      <c r="E27" s="39" t="n"/>
      <c r="F27" s="20" t="n"/>
      <c r="G27" s="40" t="n"/>
      <c r="H27" s="41" t="n"/>
      <c r="I27" s="36">
        <f>IF(A27="","",IF(COUNTIF(Zutaten!$B$3:$B$102,A27)=0,"",SUMIF(Zutaten!$B$3:$B$102,A27,Zutaten!$J$3:$J$102)))</f>
        <v/>
      </c>
      <c r="J27" s="36">
        <f>IF(A27="","",IFERROR(I27/F27,""))</f>
        <v/>
      </c>
      <c r="K27" s="38">
        <f>IF(A27="","",IFERROR(J27/H27,""))</f>
        <v/>
      </c>
      <c r="L27" s="36">
        <f>IF(A27="","",IFERROR(J27/IF(G27="",Parameter!$B$3,G27),""))</f>
        <v/>
      </c>
      <c r="M27" s="36">
        <f>IF(A27="","",IF(OR(H27="",L27=""),"",H27-L27))</f>
        <v/>
      </c>
      <c r="N27" s="16">
        <f>IF(A27="","",IF(COUNTIF(Zutaten!$B$3:$B$102,A27)=0,"Zutaten fehlen",IF(OR(F27="",H27=""),"Angaben fehlen",IF(K27&gt;IF(G27="",Parameter!$B$3,G27)+Parameter!$B$5,"Über Ziel",IF(M27&lt;0,"Preis prüfen","Im Ziel")))))</f>
        <v/>
      </c>
      <c r="O27" s="18" t="n"/>
    </row>
    <row r="28" ht="21" customHeight="1">
      <c r="A28" s="18" t="n"/>
      <c r="B28" s="18" t="n"/>
      <c r="C28" s="18" t="n"/>
      <c r="D28" s="18" t="n"/>
      <c r="E28" s="39" t="n"/>
      <c r="F28" s="20" t="n"/>
      <c r="G28" s="40" t="n"/>
      <c r="H28" s="41" t="n"/>
      <c r="I28" s="35">
        <f>IF(A28="","",IF(COUNTIF(Zutaten!$B$3:$B$102,A28)=0,"",SUMIF(Zutaten!$B$3:$B$102,A28,Zutaten!$J$3:$J$102)))</f>
        <v/>
      </c>
      <c r="J28" s="35">
        <f>IF(A28="","",IFERROR(I28/F28,""))</f>
        <v/>
      </c>
      <c r="K28" s="37">
        <f>IF(A28="","",IFERROR(J28/H28,""))</f>
        <v/>
      </c>
      <c r="L28" s="35">
        <f>IF(A28="","",IFERROR(J28/IF(G28="",Parameter!$B$3,G28),""))</f>
        <v/>
      </c>
      <c r="M28" s="35">
        <f>IF(A28="","",IF(OR(H28="",L28=""),"",H28-L28))</f>
        <v/>
      </c>
      <c r="N28" s="17">
        <f>IF(A28="","",IF(COUNTIF(Zutaten!$B$3:$B$102,A28)=0,"Zutaten fehlen",IF(OR(F28="",H28=""),"Angaben fehlen",IF(K28&gt;IF(G28="",Parameter!$B$3,G28)+Parameter!$B$5,"Über Ziel",IF(M28&lt;0,"Preis prüfen","Im Ziel")))))</f>
        <v/>
      </c>
      <c r="O28" s="18" t="n"/>
    </row>
    <row r="29" ht="21" customHeight="1">
      <c r="A29" s="18" t="n"/>
      <c r="B29" s="18" t="n"/>
      <c r="C29" s="18" t="n"/>
      <c r="D29" s="18" t="n"/>
      <c r="E29" s="39" t="n"/>
      <c r="F29" s="20" t="n"/>
      <c r="G29" s="40" t="n"/>
      <c r="H29" s="41" t="n"/>
      <c r="I29" s="36">
        <f>IF(A29="","",IF(COUNTIF(Zutaten!$B$3:$B$102,A29)=0,"",SUMIF(Zutaten!$B$3:$B$102,A29,Zutaten!$J$3:$J$102)))</f>
        <v/>
      </c>
      <c r="J29" s="36">
        <f>IF(A29="","",IFERROR(I29/F29,""))</f>
        <v/>
      </c>
      <c r="K29" s="38">
        <f>IF(A29="","",IFERROR(J29/H29,""))</f>
        <v/>
      </c>
      <c r="L29" s="36">
        <f>IF(A29="","",IFERROR(J29/IF(G29="",Parameter!$B$3,G29),""))</f>
        <v/>
      </c>
      <c r="M29" s="36">
        <f>IF(A29="","",IF(OR(H29="",L29=""),"",H29-L29))</f>
        <v/>
      </c>
      <c r="N29" s="16">
        <f>IF(A29="","",IF(COUNTIF(Zutaten!$B$3:$B$102,A29)=0,"Zutaten fehlen",IF(OR(F29="",H29=""),"Angaben fehlen",IF(K29&gt;IF(G29="",Parameter!$B$3,G29)+Parameter!$B$5,"Über Ziel",IF(M29&lt;0,"Preis prüfen","Im Ziel")))))</f>
        <v/>
      </c>
      <c r="O29" s="18" t="n"/>
    </row>
    <row r="30" ht="21" customHeight="1">
      <c r="A30" s="18" t="n"/>
      <c r="B30" s="18" t="n"/>
      <c r="C30" s="18" t="n"/>
      <c r="D30" s="18" t="n"/>
      <c r="E30" s="39" t="n"/>
      <c r="F30" s="20" t="n"/>
      <c r="G30" s="40" t="n"/>
      <c r="H30" s="41" t="n"/>
      <c r="I30" s="35">
        <f>IF(A30="","",IF(COUNTIF(Zutaten!$B$3:$B$102,A30)=0,"",SUMIF(Zutaten!$B$3:$B$102,A30,Zutaten!$J$3:$J$102)))</f>
        <v/>
      </c>
      <c r="J30" s="35">
        <f>IF(A30="","",IFERROR(I30/F30,""))</f>
        <v/>
      </c>
      <c r="K30" s="37">
        <f>IF(A30="","",IFERROR(J30/H30,""))</f>
        <v/>
      </c>
      <c r="L30" s="35">
        <f>IF(A30="","",IFERROR(J30/IF(G30="",Parameter!$B$3,G30),""))</f>
        <v/>
      </c>
      <c r="M30" s="35">
        <f>IF(A30="","",IF(OR(H30="",L30=""),"",H30-L30))</f>
        <v/>
      </c>
      <c r="N30" s="17">
        <f>IF(A30="","",IF(COUNTIF(Zutaten!$B$3:$B$102,A30)=0,"Zutaten fehlen",IF(OR(F30="",H30=""),"Angaben fehlen",IF(K30&gt;IF(G30="",Parameter!$B$3,G30)+Parameter!$B$5,"Über Ziel",IF(M30&lt;0,"Preis prüfen","Im Ziel")))))</f>
        <v/>
      </c>
      <c r="O30" s="18" t="n"/>
    </row>
    <row r="31" ht="21" customHeight="1">
      <c r="A31" s="18" t="n"/>
      <c r="B31" s="18" t="n"/>
      <c r="C31" s="18" t="n"/>
      <c r="D31" s="18" t="n"/>
      <c r="E31" s="39" t="n"/>
      <c r="F31" s="20" t="n"/>
      <c r="G31" s="40" t="n"/>
      <c r="H31" s="41" t="n"/>
      <c r="I31" s="36">
        <f>IF(A31="","",IF(COUNTIF(Zutaten!$B$3:$B$102,A31)=0,"",SUMIF(Zutaten!$B$3:$B$102,A31,Zutaten!$J$3:$J$102)))</f>
        <v/>
      </c>
      <c r="J31" s="36">
        <f>IF(A31="","",IFERROR(I31/F31,""))</f>
        <v/>
      </c>
      <c r="K31" s="38">
        <f>IF(A31="","",IFERROR(J31/H31,""))</f>
        <v/>
      </c>
      <c r="L31" s="36">
        <f>IF(A31="","",IFERROR(J31/IF(G31="",Parameter!$B$3,G31),""))</f>
        <v/>
      </c>
      <c r="M31" s="36">
        <f>IF(A31="","",IF(OR(H31="",L31=""),"",H31-L31))</f>
        <v/>
      </c>
      <c r="N31" s="16">
        <f>IF(A31="","",IF(COUNTIF(Zutaten!$B$3:$B$102,A31)=0,"Zutaten fehlen",IF(OR(F31="",H31=""),"Angaben fehlen",IF(K31&gt;IF(G31="",Parameter!$B$3,G31)+Parameter!$B$5,"Über Ziel",IF(M31&lt;0,"Preis prüfen","Im Ziel")))))</f>
        <v/>
      </c>
      <c r="O31" s="18" t="n"/>
    </row>
    <row r="32" ht="21" customHeight="1">
      <c r="A32" s="18" t="n"/>
      <c r="B32" s="18" t="n"/>
      <c r="C32" s="18" t="n"/>
      <c r="D32" s="18" t="n"/>
      <c r="E32" s="39" t="n"/>
      <c r="F32" s="20" t="n"/>
      <c r="G32" s="40" t="n"/>
      <c r="H32" s="41" t="n"/>
      <c r="I32" s="35">
        <f>IF(A32="","",IF(COUNTIF(Zutaten!$B$3:$B$102,A32)=0,"",SUMIF(Zutaten!$B$3:$B$102,A32,Zutaten!$J$3:$J$102)))</f>
        <v/>
      </c>
      <c r="J32" s="35">
        <f>IF(A32="","",IFERROR(I32/F32,""))</f>
        <v/>
      </c>
      <c r="K32" s="37">
        <f>IF(A32="","",IFERROR(J32/H32,""))</f>
        <v/>
      </c>
      <c r="L32" s="35">
        <f>IF(A32="","",IFERROR(J32/IF(G32="",Parameter!$B$3,G32),""))</f>
        <v/>
      </c>
      <c r="M32" s="35">
        <f>IF(A32="","",IF(OR(H32="",L32=""),"",H32-L32))</f>
        <v/>
      </c>
      <c r="N32" s="17">
        <f>IF(A32="","",IF(COUNTIF(Zutaten!$B$3:$B$102,A32)=0,"Zutaten fehlen",IF(OR(F32="",H32=""),"Angaben fehlen",IF(K32&gt;IF(G32="",Parameter!$B$3,G32)+Parameter!$B$5,"Über Ziel",IF(M32&lt;0,"Preis prüfen","Im Ziel")))))</f>
        <v/>
      </c>
      <c r="O32" s="18" t="n"/>
    </row>
    <row r="33" ht="21" customHeight="1">
      <c r="A33" s="18" t="n"/>
      <c r="B33" s="18" t="n"/>
      <c r="C33" s="18" t="n"/>
      <c r="D33" s="18" t="n"/>
      <c r="E33" s="39" t="n"/>
      <c r="F33" s="20" t="n"/>
      <c r="G33" s="40" t="n"/>
      <c r="H33" s="41" t="n"/>
      <c r="I33" s="36">
        <f>IF(A33="","",IF(COUNTIF(Zutaten!$B$3:$B$102,A33)=0,"",SUMIF(Zutaten!$B$3:$B$102,A33,Zutaten!$J$3:$J$102)))</f>
        <v/>
      </c>
      <c r="J33" s="36">
        <f>IF(A33="","",IFERROR(I33/F33,""))</f>
        <v/>
      </c>
      <c r="K33" s="38">
        <f>IF(A33="","",IFERROR(J33/H33,""))</f>
        <v/>
      </c>
      <c r="L33" s="36">
        <f>IF(A33="","",IFERROR(J33/IF(G33="",Parameter!$B$3,G33),""))</f>
        <v/>
      </c>
      <c r="M33" s="36">
        <f>IF(A33="","",IF(OR(H33="",L33=""),"",H33-L33))</f>
        <v/>
      </c>
      <c r="N33" s="16">
        <f>IF(A33="","",IF(COUNTIF(Zutaten!$B$3:$B$102,A33)=0,"Zutaten fehlen",IF(OR(F33="",H33=""),"Angaben fehlen",IF(K33&gt;IF(G33="",Parameter!$B$3,G33)+Parameter!$B$5,"Über Ziel",IF(M33&lt;0,"Preis prüfen","Im Ziel")))))</f>
        <v/>
      </c>
      <c r="O33" s="18" t="n"/>
    </row>
    <row r="34" ht="21" customHeight="1">
      <c r="A34" s="18" t="n"/>
      <c r="B34" s="18" t="n"/>
      <c r="C34" s="18" t="n"/>
      <c r="D34" s="18" t="n"/>
      <c r="E34" s="39" t="n"/>
      <c r="F34" s="20" t="n"/>
      <c r="G34" s="40" t="n"/>
      <c r="H34" s="41" t="n"/>
      <c r="I34" s="35">
        <f>IF(A34="","",IF(COUNTIF(Zutaten!$B$3:$B$102,A34)=0,"",SUMIF(Zutaten!$B$3:$B$102,A34,Zutaten!$J$3:$J$102)))</f>
        <v/>
      </c>
      <c r="J34" s="35">
        <f>IF(A34="","",IFERROR(I34/F34,""))</f>
        <v/>
      </c>
      <c r="K34" s="37">
        <f>IF(A34="","",IFERROR(J34/H34,""))</f>
        <v/>
      </c>
      <c r="L34" s="35">
        <f>IF(A34="","",IFERROR(J34/IF(G34="",Parameter!$B$3,G34),""))</f>
        <v/>
      </c>
      <c r="M34" s="35">
        <f>IF(A34="","",IF(OR(H34="",L34=""),"",H34-L34))</f>
        <v/>
      </c>
      <c r="N34" s="17">
        <f>IF(A34="","",IF(COUNTIF(Zutaten!$B$3:$B$102,A34)=0,"Zutaten fehlen",IF(OR(F34="",H34=""),"Angaben fehlen",IF(K34&gt;IF(G34="",Parameter!$B$3,G34)+Parameter!$B$5,"Über Ziel",IF(M34&lt;0,"Preis prüfen","Im Ziel")))))</f>
        <v/>
      </c>
      <c r="O34" s="18" t="n"/>
    </row>
    <row r="35" ht="21" customHeight="1">
      <c r="A35" s="18" t="n"/>
      <c r="B35" s="18" t="n"/>
      <c r="C35" s="18" t="n"/>
      <c r="D35" s="18" t="n"/>
      <c r="E35" s="39" t="n"/>
      <c r="F35" s="20" t="n"/>
      <c r="G35" s="40" t="n"/>
      <c r="H35" s="41" t="n"/>
      <c r="I35" s="36">
        <f>IF(A35="","",IF(COUNTIF(Zutaten!$B$3:$B$102,A35)=0,"",SUMIF(Zutaten!$B$3:$B$102,A35,Zutaten!$J$3:$J$102)))</f>
        <v/>
      </c>
      <c r="J35" s="36">
        <f>IF(A35="","",IFERROR(I35/F35,""))</f>
        <v/>
      </c>
      <c r="K35" s="38">
        <f>IF(A35="","",IFERROR(J35/H35,""))</f>
        <v/>
      </c>
      <c r="L35" s="36">
        <f>IF(A35="","",IFERROR(J35/IF(G35="",Parameter!$B$3,G35),""))</f>
        <v/>
      </c>
      <c r="M35" s="36">
        <f>IF(A35="","",IF(OR(H35="",L35=""),"",H35-L35))</f>
        <v/>
      </c>
      <c r="N35" s="16">
        <f>IF(A35="","",IF(COUNTIF(Zutaten!$B$3:$B$102,A35)=0,"Zutaten fehlen",IF(OR(F35="",H35=""),"Angaben fehlen",IF(K35&gt;IF(G35="",Parameter!$B$3,G35)+Parameter!$B$5,"Über Ziel",IF(M35&lt;0,"Preis prüfen","Im Ziel")))))</f>
        <v/>
      </c>
      <c r="O35" s="18" t="n"/>
    </row>
    <row r="36" ht="21" customHeight="1">
      <c r="A36" s="18" t="n"/>
      <c r="B36" s="18" t="n"/>
      <c r="C36" s="18" t="n"/>
      <c r="D36" s="18" t="n"/>
      <c r="E36" s="39" t="n"/>
      <c r="F36" s="20" t="n"/>
      <c r="G36" s="40" t="n"/>
      <c r="H36" s="41" t="n"/>
      <c r="I36" s="35">
        <f>IF(A36="","",IF(COUNTIF(Zutaten!$B$3:$B$102,A36)=0,"",SUMIF(Zutaten!$B$3:$B$102,A36,Zutaten!$J$3:$J$102)))</f>
        <v/>
      </c>
      <c r="J36" s="35">
        <f>IF(A36="","",IFERROR(I36/F36,""))</f>
        <v/>
      </c>
      <c r="K36" s="37">
        <f>IF(A36="","",IFERROR(J36/H36,""))</f>
        <v/>
      </c>
      <c r="L36" s="35">
        <f>IF(A36="","",IFERROR(J36/IF(G36="",Parameter!$B$3,G36),""))</f>
        <v/>
      </c>
      <c r="M36" s="35">
        <f>IF(A36="","",IF(OR(H36="",L36=""),"",H36-L36))</f>
        <v/>
      </c>
      <c r="N36" s="17">
        <f>IF(A36="","",IF(COUNTIF(Zutaten!$B$3:$B$102,A36)=0,"Zutaten fehlen",IF(OR(F36="",H36=""),"Angaben fehlen",IF(K36&gt;IF(G36="",Parameter!$B$3,G36)+Parameter!$B$5,"Über Ziel",IF(M36&lt;0,"Preis prüfen","Im Ziel")))))</f>
        <v/>
      </c>
      <c r="O36" s="18" t="n"/>
    </row>
    <row r="37" ht="21" customHeight="1">
      <c r="A37" s="18" t="n"/>
      <c r="B37" s="18" t="n"/>
      <c r="C37" s="18" t="n"/>
      <c r="D37" s="18" t="n"/>
      <c r="E37" s="39" t="n"/>
      <c r="F37" s="20" t="n"/>
      <c r="G37" s="40" t="n"/>
      <c r="H37" s="41" t="n"/>
      <c r="I37" s="36">
        <f>IF(A37="","",IF(COUNTIF(Zutaten!$B$3:$B$102,A37)=0,"",SUMIF(Zutaten!$B$3:$B$102,A37,Zutaten!$J$3:$J$102)))</f>
        <v/>
      </c>
      <c r="J37" s="36">
        <f>IF(A37="","",IFERROR(I37/F37,""))</f>
        <v/>
      </c>
      <c r="K37" s="38">
        <f>IF(A37="","",IFERROR(J37/H37,""))</f>
        <v/>
      </c>
      <c r="L37" s="36">
        <f>IF(A37="","",IFERROR(J37/IF(G37="",Parameter!$B$3,G37),""))</f>
        <v/>
      </c>
      <c r="M37" s="36">
        <f>IF(A37="","",IF(OR(H37="",L37=""),"",H37-L37))</f>
        <v/>
      </c>
      <c r="N37" s="16">
        <f>IF(A37="","",IF(COUNTIF(Zutaten!$B$3:$B$102,A37)=0,"Zutaten fehlen",IF(OR(F37="",H37=""),"Angaben fehlen",IF(K37&gt;IF(G37="",Parameter!$B$3,G37)+Parameter!$B$5,"Über Ziel",IF(M37&lt;0,"Preis prüfen","Im Ziel")))))</f>
        <v/>
      </c>
      <c r="O37" s="18" t="n"/>
    </row>
    <row r="38" ht="21" customHeight="1">
      <c r="A38" s="18" t="n"/>
      <c r="B38" s="18" t="n"/>
      <c r="C38" s="18" t="n"/>
      <c r="D38" s="18" t="n"/>
      <c r="E38" s="39" t="n"/>
      <c r="F38" s="20" t="n"/>
      <c r="G38" s="40" t="n"/>
      <c r="H38" s="41" t="n"/>
      <c r="I38" s="35">
        <f>IF(A38="","",IF(COUNTIF(Zutaten!$B$3:$B$102,A38)=0,"",SUMIF(Zutaten!$B$3:$B$102,A38,Zutaten!$J$3:$J$102)))</f>
        <v/>
      </c>
      <c r="J38" s="35">
        <f>IF(A38="","",IFERROR(I38/F38,""))</f>
        <v/>
      </c>
      <c r="K38" s="37">
        <f>IF(A38="","",IFERROR(J38/H38,""))</f>
        <v/>
      </c>
      <c r="L38" s="35">
        <f>IF(A38="","",IFERROR(J38/IF(G38="",Parameter!$B$3,G38),""))</f>
        <v/>
      </c>
      <c r="M38" s="35">
        <f>IF(A38="","",IF(OR(H38="",L38=""),"",H38-L38))</f>
        <v/>
      </c>
      <c r="N38" s="17">
        <f>IF(A38="","",IF(COUNTIF(Zutaten!$B$3:$B$102,A38)=0,"Zutaten fehlen",IF(OR(F38="",H38=""),"Angaben fehlen",IF(K38&gt;IF(G38="",Parameter!$B$3,G38)+Parameter!$B$5,"Über Ziel",IF(M38&lt;0,"Preis prüfen","Im Ziel")))))</f>
        <v/>
      </c>
      <c r="O38" s="18" t="n"/>
    </row>
    <row r="39" ht="21" customHeight="1">
      <c r="A39" s="18" t="n"/>
      <c r="B39" s="18" t="n"/>
      <c r="C39" s="18" t="n"/>
      <c r="D39" s="18" t="n"/>
      <c r="E39" s="39" t="n"/>
      <c r="F39" s="20" t="n"/>
      <c r="G39" s="40" t="n"/>
      <c r="H39" s="41" t="n"/>
      <c r="I39" s="36">
        <f>IF(A39="","",IF(COUNTIF(Zutaten!$B$3:$B$102,A39)=0,"",SUMIF(Zutaten!$B$3:$B$102,A39,Zutaten!$J$3:$J$102)))</f>
        <v/>
      </c>
      <c r="J39" s="36">
        <f>IF(A39="","",IFERROR(I39/F39,""))</f>
        <v/>
      </c>
      <c r="K39" s="38">
        <f>IF(A39="","",IFERROR(J39/H39,""))</f>
        <v/>
      </c>
      <c r="L39" s="36">
        <f>IF(A39="","",IFERROR(J39/IF(G39="",Parameter!$B$3,G39),""))</f>
        <v/>
      </c>
      <c r="M39" s="36">
        <f>IF(A39="","",IF(OR(H39="",L39=""),"",H39-L39))</f>
        <v/>
      </c>
      <c r="N39" s="16">
        <f>IF(A39="","",IF(COUNTIF(Zutaten!$B$3:$B$102,A39)=0,"Zutaten fehlen",IF(OR(F39="",H39=""),"Angaben fehlen",IF(K39&gt;IF(G39="",Parameter!$B$3,G39)+Parameter!$B$5,"Über Ziel",IF(M39&lt;0,"Preis prüfen","Im Ziel")))))</f>
        <v/>
      </c>
      <c r="O39" s="18" t="n"/>
    </row>
    <row r="40" ht="21" customHeight="1">
      <c r="A40" s="18" t="n"/>
      <c r="B40" s="18" t="n"/>
      <c r="C40" s="18" t="n"/>
      <c r="D40" s="18" t="n"/>
      <c r="E40" s="39" t="n"/>
      <c r="F40" s="20" t="n"/>
      <c r="G40" s="40" t="n"/>
      <c r="H40" s="41" t="n"/>
      <c r="I40" s="35">
        <f>IF(A40="","",IF(COUNTIF(Zutaten!$B$3:$B$102,A40)=0,"",SUMIF(Zutaten!$B$3:$B$102,A40,Zutaten!$J$3:$J$102)))</f>
        <v/>
      </c>
      <c r="J40" s="35">
        <f>IF(A40="","",IFERROR(I40/F40,""))</f>
        <v/>
      </c>
      <c r="K40" s="37">
        <f>IF(A40="","",IFERROR(J40/H40,""))</f>
        <v/>
      </c>
      <c r="L40" s="35">
        <f>IF(A40="","",IFERROR(J40/IF(G40="",Parameter!$B$3,G40),""))</f>
        <v/>
      </c>
      <c r="M40" s="35">
        <f>IF(A40="","",IF(OR(H40="",L40=""),"",H40-L40))</f>
        <v/>
      </c>
      <c r="N40" s="17">
        <f>IF(A40="","",IF(COUNTIF(Zutaten!$B$3:$B$102,A40)=0,"Zutaten fehlen",IF(OR(F40="",H40=""),"Angaben fehlen",IF(K40&gt;IF(G40="",Parameter!$B$3,G40)+Parameter!$B$5,"Über Ziel",IF(M40&lt;0,"Preis prüfen","Im Ziel")))))</f>
        <v/>
      </c>
      <c r="O40" s="18" t="n"/>
    </row>
    <row r="41" ht="21" customHeight="1">
      <c r="A41" s="18" t="n"/>
      <c r="B41" s="18" t="n"/>
      <c r="C41" s="18" t="n"/>
      <c r="D41" s="18" t="n"/>
      <c r="E41" s="39" t="n"/>
      <c r="F41" s="20" t="n"/>
      <c r="G41" s="40" t="n"/>
      <c r="H41" s="41" t="n"/>
      <c r="I41" s="36">
        <f>IF(A41="","",IF(COUNTIF(Zutaten!$B$3:$B$102,A41)=0,"",SUMIF(Zutaten!$B$3:$B$102,A41,Zutaten!$J$3:$J$102)))</f>
        <v/>
      </c>
      <c r="J41" s="36">
        <f>IF(A41="","",IFERROR(I41/F41,""))</f>
        <v/>
      </c>
      <c r="K41" s="38">
        <f>IF(A41="","",IFERROR(J41/H41,""))</f>
        <v/>
      </c>
      <c r="L41" s="36">
        <f>IF(A41="","",IFERROR(J41/IF(G41="",Parameter!$B$3,G41),""))</f>
        <v/>
      </c>
      <c r="M41" s="36">
        <f>IF(A41="","",IF(OR(H41="",L41=""),"",H41-L41))</f>
        <v/>
      </c>
      <c r="N41" s="16">
        <f>IF(A41="","",IF(COUNTIF(Zutaten!$B$3:$B$102,A41)=0,"Zutaten fehlen",IF(OR(F41="",H41=""),"Angaben fehlen",IF(K41&gt;IF(G41="",Parameter!$B$3,G41)+Parameter!$B$5,"Über Ziel",IF(M41&lt;0,"Preis prüfen","Im Ziel")))))</f>
        <v/>
      </c>
      <c r="O41" s="18" t="n"/>
    </row>
    <row r="42" ht="21" customHeight="1">
      <c r="A42" s="18" t="n"/>
      <c r="B42" s="18" t="n"/>
      <c r="C42" s="18" t="n"/>
      <c r="D42" s="18" t="n"/>
      <c r="E42" s="39" t="n"/>
      <c r="F42" s="20" t="n"/>
      <c r="G42" s="40" t="n"/>
      <c r="H42" s="41" t="n"/>
      <c r="I42" s="35">
        <f>IF(A42="","",IF(COUNTIF(Zutaten!$B$3:$B$102,A42)=0,"",SUMIF(Zutaten!$B$3:$B$102,A42,Zutaten!$J$3:$J$102)))</f>
        <v/>
      </c>
      <c r="J42" s="35">
        <f>IF(A42="","",IFERROR(I42/F42,""))</f>
        <v/>
      </c>
      <c r="K42" s="37">
        <f>IF(A42="","",IFERROR(J42/H42,""))</f>
        <v/>
      </c>
      <c r="L42" s="35">
        <f>IF(A42="","",IFERROR(J42/IF(G42="",Parameter!$B$3,G42),""))</f>
        <v/>
      </c>
      <c r="M42" s="35">
        <f>IF(A42="","",IF(OR(H42="",L42=""),"",H42-L42))</f>
        <v/>
      </c>
      <c r="N42" s="17">
        <f>IF(A42="","",IF(COUNTIF(Zutaten!$B$3:$B$102,A42)=0,"Zutaten fehlen",IF(OR(F42="",H42=""),"Angaben fehlen",IF(K42&gt;IF(G42="",Parameter!$B$3,G42)+Parameter!$B$5,"Über Ziel",IF(M42&lt;0,"Preis prüfen","Im Ziel")))))</f>
        <v/>
      </c>
      <c r="O42" s="18" t="n"/>
    </row>
    <row r="43" ht="21" customHeight="1">
      <c r="A43" s="18" t="n"/>
      <c r="B43" s="18" t="n"/>
      <c r="C43" s="18" t="n"/>
      <c r="D43" s="18" t="n"/>
      <c r="E43" s="39" t="n"/>
      <c r="F43" s="20" t="n"/>
      <c r="G43" s="40" t="n"/>
      <c r="H43" s="41" t="n"/>
      <c r="I43" s="36">
        <f>IF(A43="","",IF(COUNTIF(Zutaten!$B$3:$B$102,A43)=0,"",SUMIF(Zutaten!$B$3:$B$102,A43,Zutaten!$J$3:$J$102)))</f>
        <v/>
      </c>
      <c r="J43" s="36">
        <f>IF(A43="","",IFERROR(I43/F43,""))</f>
        <v/>
      </c>
      <c r="K43" s="38">
        <f>IF(A43="","",IFERROR(J43/H43,""))</f>
        <v/>
      </c>
      <c r="L43" s="36">
        <f>IF(A43="","",IFERROR(J43/IF(G43="",Parameter!$B$3,G43),""))</f>
        <v/>
      </c>
      <c r="M43" s="36">
        <f>IF(A43="","",IF(OR(H43="",L43=""),"",H43-L43))</f>
        <v/>
      </c>
      <c r="N43" s="16">
        <f>IF(A43="","",IF(COUNTIF(Zutaten!$B$3:$B$102,A43)=0,"Zutaten fehlen",IF(OR(F43="",H43=""),"Angaben fehlen",IF(K43&gt;IF(G43="",Parameter!$B$3,G43)+Parameter!$B$5,"Über Ziel",IF(M43&lt;0,"Preis prüfen","Im Ziel")))))</f>
        <v/>
      </c>
      <c r="O43" s="18" t="n"/>
    </row>
    <row r="44" ht="21" customHeight="1">
      <c r="A44" s="18" t="n"/>
      <c r="B44" s="18" t="n"/>
      <c r="C44" s="18" t="n"/>
      <c r="D44" s="18" t="n"/>
      <c r="E44" s="39" t="n"/>
      <c r="F44" s="20" t="n"/>
      <c r="G44" s="40" t="n"/>
      <c r="H44" s="41" t="n"/>
      <c r="I44" s="35">
        <f>IF(A44="","",IF(COUNTIF(Zutaten!$B$3:$B$102,A44)=0,"",SUMIF(Zutaten!$B$3:$B$102,A44,Zutaten!$J$3:$J$102)))</f>
        <v/>
      </c>
      <c r="J44" s="35">
        <f>IF(A44="","",IFERROR(I44/F44,""))</f>
        <v/>
      </c>
      <c r="K44" s="37">
        <f>IF(A44="","",IFERROR(J44/H44,""))</f>
        <v/>
      </c>
      <c r="L44" s="35">
        <f>IF(A44="","",IFERROR(J44/IF(G44="",Parameter!$B$3,G44),""))</f>
        <v/>
      </c>
      <c r="M44" s="35">
        <f>IF(A44="","",IF(OR(H44="",L44=""),"",H44-L44))</f>
        <v/>
      </c>
      <c r="N44" s="17">
        <f>IF(A44="","",IF(COUNTIF(Zutaten!$B$3:$B$102,A44)=0,"Zutaten fehlen",IF(OR(F44="",H44=""),"Angaben fehlen",IF(K44&gt;IF(G44="",Parameter!$B$3,G44)+Parameter!$B$5,"Über Ziel",IF(M44&lt;0,"Preis prüfen","Im Ziel")))))</f>
        <v/>
      </c>
      <c r="O44" s="18" t="n"/>
    </row>
    <row r="45" ht="21" customHeight="1">
      <c r="A45" s="18" t="n"/>
      <c r="B45" s="18" t="n"/>
      <c r="C45" s="18" t="n"/>
      <c r="D45" s="18" t="n"/>
      <c r="E45" s="39" t="n"/>
      <c r="F45" s="20" t="n"/>
      <c r="G45" s="40" t="n"/>
      <c r="H45" s="41" t="n"/>
      <c r="I45" s="36">
        <f>IF(A45="","",IF(COUNTIF(Zutaten!$B$3:$B$102,A45)=0,"",SUMIF(Zutaten!$B$3:$B$102,A45,Zutaten!$J$3:$J$102)))</f>
        <v/>
      </c>
      <c r="J45" s="36">
        <f>IF(A45="","",IFERROR(I45/F45,""))</f>
        <v/>
      </c>
      <c r="K45" s="38">
        <f>IF(A45="","",IFERROR(J45/H45,""))</f>
        <v/>
      </c>
      <c r="L45" s="36">
        <f>IF(A45="","",IFERROR(J45/IF(G45="",Parameter!$B$3,G45),""))</f>
        <v/>
      </c>
      <c r="M45" s="36">
        <f>IF(A45="","",IF(OR(H45="",L45=""),"",H45-L45))</f>
        <v/>
      </c>
      <c r="N45" s="16">
        <f>IF(A45="","",IF(COUNTIF(Zutaten!$B$3:$B$102,A45)=0,"Zutaten fehlen",IF(OR(F45="",H45=""),"Angaben fehlen",IF(K45&gt;IF(G45="",Parameter!$B$3,G45)+Parameter!$B$5,"Über Ziel",IF(M45&lt;0,"Preis prüfen","Im Ziel")))))</f>
        <v/>
      </c>
      <c r="O45" s="18" t="n"/>
    </row>
    <row r="46" ht="21" customHeight="1">
      <c r="A46" s="18" t="n"/>
      <c r="B46" s="18" t="n"/>
      <c r="C46" s="18" t="n"/>
      <c r="D46" s="18" t="n"/>
      <c r="E46" s="39" t="n"/>
      <c r="F46" s="20" t="n"/>
      <c r="G46" s="40" t="n"/>
      <c r="H46" s="41" t="n"/>
      <c r="I46" s="35">
        <f>IF(A46="","",IF(COUNTIF(Zutaten!$B$3:$B$102,A46)=0,"",SUMIF(Zutaten!$B$3:$B$102,A46,Zutaten!$J$3:$J$102)))</f>
        <v/>
      </c>
      <c r="J46" s="35">
        <f>IF(A46="","",IFERROR(I46/F46,""))</f>
        <v/>
      </c>
      <c r="K46" s="37">
        <f>IF(A46="","",IFERROR(J46/H46,""))</f>
        <v/>
      </c>
      <c r="L46" s="35">
        <f>IF(A46="","",IFERROR(J46/IF(G46="",Parameter!$B$3,G46),""))</f>
        <v/>
      </c>
      <c r="M46" s="35">
        <f>IF(A46="","",IF(OR(H46="",L46=""),"",H46-L46))</f>
        <v/>
      </c>
      <c r="N46" s="17">
        <f>IF(A46="","",IF(COUNTIF(Zutaten!$B$3:$B$102,A46)=0,"Zutaten fehlen",IF(OR(F46="",H46=""),"Angaben fehlen",IF(K46&gt;IF(G46="",Parameter!$B$3,G46)+Parameter!$B$5,"Über Ziel",IF(M46&lt;0,"Preis prüfen","Im Ziel")))))</f>
        <v/>
      </c>
      <c r="O46" s="18" t="n"/>
    </row>
    <row r="47" ht="21" customHeight="1">
      <c r="A47" s="18" t="n"/>
      <c r="B47" s="18" t="n"/>
      <c r="C47" s="18" t="n"/>
      <c r="D47" s="18" t="n"/>
      <c r="E47" s="39" t="n"/>
      <c r="F47" s="20" t="n"/>
      <c r="G47" s="40" t="n"/>
      <c r="H47" s="41" t="n"/>
      <c r="I47" s="36">
        <f>IF(A47="","",IF(COUNTIF(Zutaten!$B$3:$B$102,A47)=0,"",SUMIF(Zutaten!$B$3:$B$102,A47,Zutaten!$J$3:$J$102)))</f>
        <v/>
      </c>
      <c r="J47" s="36">
        <f>IF(A47="","",IFERROR(I47/F47,""))</f>
        <v/>
      </c>
      <c r="K47" s="38">
        <f>IF(A47="","",IFERROR(J47/H47,""))</f>
        <v/>
      </c>
      <c r="L47" s="36">
        <f>IF(A47="","",IFERROR(J47/IF(G47="",Parameter!$B$3,G47),""))</f>
        <v/>
      </c>
      <c r="M47" s="36">
        <f>IF(A47="","",IF(OR(H47="",L47=""),"",H47-L47))</f>
        <v/>
      </c>
      <c r="N47" s="16">
        <f>IF(A47="","",IF(COUNTIF(Zutaten!$B$3:$B$102,A47)=0,"Zutaten fehlen",IF(OR(F47="",H47=""),"Angaben fehlen",IF(K47&gt;IF(G47="",Parameter!$B$3,G47)+Parameter!$B$5,"Über Ziel",IF(M47&lt;0,"Preis prüfen","Im Ziel")))))</f>
        <v/>
      </c>
      <c r="O47" s="18" t="n"/>
    </row>
    <row r="48" ht="21" customHeight="1">
      <c r="A48" s="18" t="n"/>
      <c r="B48" s="18" t="n"/>
      <c r="C48" s="18" t="n"/>
      <c r="D48" s="18" t="n"/>
      <c r="E48" s="39" t="n"/>
      <c r="F48" s="20" t="n"/>
      <c r="G48" s="40" t="n"/>
      <c r="H48" s="41" t="n"/>
      <c r="I48" s="35">
        <f>IF(A48="","",IF(COUNTIF(Zutaten!$B$3:$B$102,A48)=0,"",SUMIF(Zutaten!$B$3:$B$102,A48,Zutaten!$J$3:$J$102)))</f>
        <v/>
      </c>
      <c r="J48" s="35">
        <f>IF(A48="","",IFERROR(I48/F48,""))</f>
        <v/>
      </c>
      <c r="K48" s="37">
        <f>IF(A48="","",IFERROR(J48/H48,""))</f>
        <v/>
      </c>
      <c r="L48" s="35">
        <f>IF(A48="","",IFERROR(J48/IF(G48="",Parameter!$B$3,G48),""))</f>
        <v/>
      </c>
      <c r="M48" s="35">
        <f>IF(A48="","",IF(OR(H48="",L48=""),"",H48-L48))</f>
        <v/>
      </c>
      <c r="N48" s="17">
        <f>IF(A48="","",IF(COUNTIF(Zutaten!$B$3:$B$102,A48)=0,"Zutaten fehlen",IF(OR(F48="",H48=""),"Angaben fehlen",IF(K48&gt;IF(G48="",Parameter!$B$3,G48)+Parameter!$B$5,"Über Ziel",IF(M48&lt;0,"Preis prüfen","Im Ziel")))))</f>
        <v/>
      </c>
      <c r="O48" s="18" t="n"/>
    </row>
    <row r="49" ht="21" customHeight="1">
      <c r="A49" s="18" t="n"/>
      <c r="B49" s="18" t="n"/>
      <c r="C49" s="18" t="n"/>
      <c r="D49" s="18" t="n"/>
      <c r="E49" s="39" t="n"/>
      <c r="F49" s="20" t="n"/>
      <c r="G49" s="40" t="n"/>
      <c r="H49" s="41" t="n"/>
      <c r="I49" s="36">
        <f>IF(A49="","",IF(COUNTIF(Zutaten!$B$3:$B$102,A49)=0,"",SUMIF(Zutaten!$B$3:$B$102,A49,Zutaten!$J$3:$J$102)))</f>
        <v/>
      </c>
      <c r="J49" s="36">
        <f>IF(A49="","",IFERROR(I49/F49,""))</f>
        <v/>
      </c>
      <c r="K49" s="38">
        <f>IF(A49="","",IFERROR(J49/H49,""))</f>
        <v/>
      </c>
      <c r="L49" s="36">
        <f>IF(A49="","",IFERROR(J49/IF(G49="",Parameter!$B$3,G49),""))</f>
        <v/>
      </c>
      <c r="M49" s="36">
        <f>IF(A49="","",IF(OR(H49="",L49=""),"",H49-L49))</f>
        <v/>
      </c>
      <c r="N49" s="16">
        <f>IF(A49="","",IF(COUNTIF(Zutaten!$B$3:$B$102,A49)=0,"Zutaten fehlen",IF(OR(F49="",H49=""),"Angaben fehlen",IF(K49&gt;IF(G49="",Parameter!$B$3,G49)+Parameter!$B$5,"Über Ziel",IF(M49&lt;0,"Preis prüfen","Im Ziel")))))</f>
        <v/>
      </c>
      <c r="O49" s="18" t="n"/>
    </row>
    <row r="50" ht="21" customHeight="1">
      <c r="A50" s="18" t="n"/>
      <c r="B50" s="18" t="n"/>
      <c r="C50" s="18" t="n"/>
      <c r="D50" s="18" t="n"/>
      <c r="E50" s="39" t="n"/>
      <c r="F50" s="20" t="n"/>
      <c r="G50" s="40" t="n"/>
      <c r="H50" s="41" t="n"/>
      <c r="I50" s="35">
        <f>IF(A50="","",IF(COUNTIF(Zutaten!$B$3:$B$102,A50)=0,"",SUMIF(Zutaten!$B$3:$B$102,A50,Zutaten!$J$3:$J$102)))</f>
        <v/>
      </c>
      <c r="J50" s="35">
        <f>IF(A50="","",IFERROR(I50/F50,""))</f>
        <v/>
      </c>
      <c r="K50" s="37">
        <f>IF(A50="","",IFERROR(J50/H50,""))</f>
        <v/>
      </c>
      <c r="L50" s="35">
        <f>IF(A50="","",IFERROR(J50/IF(G50="",Parameter!$B$3,G50),""))</f>
        <v/>
      </c>
      <c r="M50" s="35">
        <f>IF(A50="","",IF(OR(H50="",L50=""),"",H50-L50))</f>
        <v/>
      </c>
      <c r="N50" s="17">
        <f>IF(A50="","",IF(COUNTIF(Zutaten!$B$3:$B$102,A50)=0,"Zutaten fehlen",IF(OR(F50="",H50=""),"Angaben fehlen",IF(K50&gt;IF(G50="",Parameter!$B$3,G50)+Parameter!$B$5,"Über Ziel",IF(M50&lt;0,"Preis prüfen","Im Ziel")))))</f>
        <v/>
      </c>
      <c r="O50" s="18" t="n"/>
    </row>
    <row r="51" ht="21" customHeight="1">
      <c r="A51" s="18" t="n"/>
      <c r="B51" s="18" t="n"/>
      <c r="C51" s="18" t="n"/>
      <c r="D51" s="18" t="n"/>
      <c r="E51" s="39" t="n"/>
      <c r="F51" s="20" t="n"/>
      <c r="G51" s="40" t="n"/>
      <c r="H51" s="41" t="n"/>
      <c r="I51" s="36">
        <f>IF(A51="","",IF(COUNTIF(Zutaten!$B$3:$B$102,A51)=0,"",SUMIF(Zutaten!$B$3:$B$102,A51,Zutaten!$J$3:$J$102)))</f>
        <v/>
      </c>
      <c r="J51" s="36">
        <f>IF(A51="","",IFERROR(I51/F51,""))</f>
        <v/>
      </c>
      <c r="K51" s="38">
        <f>IF(A51="","",IFERROR(J51/H51,""))</f>
        <v/>
      </c>
      <c r="L51" s="36">
        <f>IF(A51="","",IFERROR(J51/IF(G51="",Parameter!$B$3,G51),""))</f>
        <v/>
      </c>
      <c r="M51" s="36">
        <f>IF(A51="","",IF(OR(H51="",L51=""),"",H51-L51))</f>
        <v/>
      </c>
      <c r="N51" s="16">
        <f>IF(A51="","",IF(COUNTIF(Zutaten!$B$3:$B$102,A51)=0,"Zutaten fehlen",IF(OR(F51="",H51=""),"Angaben fehlen",IF(K51&gt;IF(G51="",Parameter!$B$3,G51)+Parameter!$B$5,"Über Ziel",IF(M51&lt;0,"Preis prüfen","Im Ziel")))))</f>
        <v/>
      </c>
      <c r="O51" s="18" t="n"/>
    </row>
    <row r="52" ht="21" customHeight="1">
      <c r="A52" s="18" t="n"/>
      <c r="B52" s="18" t="n"/>
      <c r="C52" s="18" t="n"/>
      <c r="D52" s="18" t="n"/>
      <c r="E52" s="39" t="n"/>
      <c r="F52" s="20" t="n"/>
      <c r="G52" s="40" t="n"/>
      <c r="H52" s="41" t="n"/>
      <c r="I52" s="35">
        <f>IF(A52="","",IF(COUNTIF(Zutaten!$B$3:$B$102,A52)=0,"",SUMIF(Zutaten!$B$3:$B$102,A52,Zutaten!$J$3:$J$102)))</f>
        <v/>
      </c>
      <c r="J52" s="35">
        <f>IF(A52="","",IFERROR(I52/F52,""))</f>
        <v/>
      </c>
      <c r="K52" s="37">
        <f>IF(A52="","",IFERROR(J52/H52,""))</f>
        <v/>
      </c>
      <c r="L52" s="35">
        <f>IF(A52="","",IFERROR(J52/IF(G52="",Parameter!$B$3,G52),""))</f>
        <v/>
      </c>
      <c r="M52" s="35">
        <f>IF(A52="","",IF(OR(H52="",L52=""),"",H52-L52))</f>
        <v/>
      </c>
      <c r="N52" s="17">
        <f>IF(A52="","",IF(COUNTIF(Zutaten!$B$3:$B$102,A52)=0,"Zutaten fehlen",IF(OR(F52="",H52=""),"Angaben fehlen",IF(K52&gt;IF(G52="",Parameter!$B$3,G52)+Parameter!$B$5,"Über Ziel",IF(M52&lt;0,"Preis prüfen","Im Ziel")))))</f>
        <v/>
      </c>
      <c r="O52" s="18" t="n"/>
    </row>
    <row r="53" ht="21" customHeight="1">
      <c r="A53" s="18" t="n"/>
      <c r="B53" s="18" t="n"/>
      <c r="C53" s="18" t="n"/>
      <c r="D53" s="18" t="n"/>
      <c r="E53" s="39" t="n"/>
      <c r="F53" s="20" t="n"/>
      <c r="G53" s="40" t="n"/>
      <c r="H53" s="41" t="n"/>
      <c r="I53" s="36">
        <f>IF(A53="","",IF(COUNTIF(Zutaten!$B$3:$B$102,A53)=0,"",SUMIF(Zutaten!$B$3:$B$102,A53,Zutaten!$J$3:$J$102)))</f>
        <v/>
      </c>
      <c r="J53" s="36">
        <f>IF(A53="","",IFERROR(I53/F53,""))</f>
        <v/>
      </c>
      <c r="K53" s="38">
        <f>IF(A53="","",IFERROR(J53/H53,""))</f>
        <v/>
      </c>
      <c r="L53" s="36">
        <f>IF(A53="","",IFERROR(J53/IF(G53="",Parameter!$B$3,G53),""))</f>
        <v/>
      </c>
      <c r="M53" s="36">
        <f>IF(A53="","",IF(OR(H53="",L53=""),"",H53-L53))</f>
        <v/>
      </c>
      <c r="N53" s="16">
        <f>IF(A53="","",IF(COUNTIF(Zutaten!$B$3:$B$102,A53)=0,"Zutaten fehlen",IF(OR(F53="",H53=""),"Angaben fehlen",IF(K53&gt;IF(G53="",Parameter!$B$3,G53)+Parameter!$B$5,"Über Ziel",IF(M53&lt;0,"Preis prüfen","Im Ziel")))))</f>
        <v/>
      </c>
      <c r="O53" s="18" t="n"/>
    </row>
    <row r="54" ht="21" customHeight="1">
      <c r="A54" s="18" t="n"/>
      <c r="B54" s="18" t="n"/>
      <c r="C54" s="18" t="n"/>
      <c r="D54" s="18" t="n"/>
      <c r="E54" s="39" t="n"/>
      <c r="F54" s="20" t="n"/>
      <c r="G54" s="40" t="n"/>
      <c r="H54" s="41" t="n"/>
      <c r="I54" s="35">
        <f>IF(A54="","",IF(COUNTIF(Zutaten!$B$3:$B$102,A54)=0,"",SUMIF(Zutaten!$B$3:$B$102,A54,Zutaten!$J$3:$J$102)))</f>
        <v/>
      </c>
      <c r="J54" s="35">
        <f>IF(A54="","",IFERROR(I54/F54,""))</f>
        <v/>
      </c>
      <c r="K54" s="37">
        <f>IF(A54="","",IFERROR(J54/H54,""))</f>
        <v/>
      </c>
      <c r="L54" s="35">
        <f>IF(A54="","",IFERROR(J54/IF(G54="",Parameter!$B$3,G54),""))</f>
        <v/>
      </c>
      <c r="M54" s="35">
        <f>IF(A54="","",IF(OR(H54="",L54=""),"",H54-L54))</f>
        <v/>
      </c>
      <c r="N54" s="17">
        <f>IF(A54="","",IF(COUNTIF(Zutaten!$B$3:$B$102,A54)=0,"Zutaten fehlen",IF(OR(F54="",H54=""),"Angaben fehlen",IF(K54&gt;IF(G54="",Parameter!$B$3,G54)+Parameter!$B$5,"Über Ziel",IF(M54&lt;0,"Preis prüfen","Im Ziel")))))</f>
        <v/>
      </c>
      <c r="O54" s="18" t="n"/>
    </row>
    <row r="55" ht="21" customHeight="1">
      <c r="A55" s="18" t="n"/>
      <c r="B55" s="18" t="n"/>
      <c r="C55" s="18" t="n"/>
      <c r="D55" s="18" t="n"/>
      <c r="E55" s="39" t="n"/>
      <c r="F55" s="20" t="n"/>
      <c r="G55" s="40" t="n"/>
      <c r="H55" s="41" t="n"/>
      <c r="I55" s="36">
        <f>IF(A55="","",IF(COUNTIF(Zutaten!$B$3:$B$102,A55)=0,"",SUMIF(Zutaten!$B$3:$B$102,A55,Zutaten!$J$3:$J$102)))</f>
        <v/>
      </c>
      <c r="J55" s="36">
        <f>IF(A55="","",IFERROR(I55/F55,""))</f>
        <v/>
      </c>
      <c r="K55" s="38">
        <f>IF(A55="","",IFERROR(J55/H55,""))</f>
        <v/>
      </c>
      <c r="L55" s="36">
        <f>IF(A55="","",IFERROR(J55/IF(G55="",Parameter!$B$3,G55),""))</f>
        <v/>
      </c>
      <c r="M55" s="36">
        <f>IF(A55="","",IF(OR(H55="",L55=""),"",H55-L55))</f>
        <v/>
      </c>
      <c r="N55" s="16">
        <f>IF(A55="","",IF(COUNTIF(Zutaten!$B$3:$B$102,A55)=0,"Zutaten fehlen",IF(OR(F55="",H55=""),"Angaben fehlen",IF(K55&gt;IF(G55="",Parameter!$B$3,G55)+Parameter!$B$5,"Über Ziel",IF(M55&lt;0,"Preis prüfen","Im Ziel")))))</f>
        <v/>
      </c>
      <c r="O55" s="18" t="n"/>
    </row>
    <row r="56" ht="21" customHeight="1">
      <c r="A56" s="18" t="n"/>
      <c r="B56" s="18" t="n"/>
      <c r="C56" s="18" t="n"/>
      <c r="D56" s="18" t="n"/>
      <c r="E56" s="39" t="n"/>
      <c r="F56" s="20" t="n"/>
      <c r="G56" s="40" t="n"/>
      <c r="H56" s="41" t="n"/>
      <c r="I56" s="35">
        <f>IF(A56="","",IF(COUNTIF(Zutaten!$B$3:$B$102,A56)=0,"",SUMIF(Zutaten!$B$3:$B$102,A56,Zutaten!$J$3:$J$102)))</f>
        <v/>
      </c>
      <c r="J56" s="35">
        <f>IF(A56="","",IFERROR(I56/F56,""))</f>
        <v/>
      </c>
      <c r="K56" s="37">
        <f>IF(A56="","",IFERROR(J56/H56,""))</f>
        <v/>
      </c>
      <c r="L56" s="35">
        <f>IF(A56="","",IFERROR(J56/IF(G56="",Parameter!$B$3,G56),""))</f>
        <v/>
      </c>
      <c r="M56" s="35">
        <f>IF(A56="","",IF(OR(H56="",L56=""),"",H56-L56))</f>
        <v/>
      </c>
      <c r="N56" s="17">
        <f>IF(A56="","",IF(COUNTIF(Zutaten!$B$3:$B$102,A56)=0,"Zutaten fehlen",IF(OR(F56="",H56=""),"Angaben fehlen",IF(K56&gt;IF(G56="",Parameter!$B$3,G56)+Parameter!$B$5,"Über Ziel",IF(M56&lt;0,"Preis prüfen","Im Ziel")))))</f>
        <v/>
      </c>
      <c r="O56" s="18" t="n"/>
    </row>
    <row r="57" ht="21" customHeight="1">
      <c r="A57" s="18" t="n"/>
      <c r="B57" s="18" t="n"/>
      <c r="C57" s="18" t="n"/>
      <c r="D57" s="18" t="n"/>
      <c r="E57" s="39" t="n"/>
      <c r="F57" s="20" t="n"/>
      <c r="G57" s="40" t="n"/>
      <c r="H57" s="41" t="n"/>
      <c r="I57" s="36">
        <f>IF(A57="","",IF(COUNTIF(Zutaten!$B$3:$B$102,A57)=0,"",SUMIF(Zutaten!$B$3:$B$102,A57,Zutaten!$J$3:$J$102)))</f>
        <v/>
      </c>
      <c r="J57" s="36">
        <f>IF(A57="","",IFERROR(I57/F57,""))</f>
        <v/>
      </c>
      <c r="K57" s="38">
        <f>IF(A57="","",IFERROR(J57/H57,""))</f>
        <v/>
      </c>
      <c r="L57" s="36">
        <f>IF(A57="","",IFERROR(J57/IF(G57="",Parameter!$B$3,G57),""))</f>
        <v/>
      </c>
      <c r="M57" s="36">
        <f>IF(A57="","",IF(OR(H57="",L57=""),"",H57-L57))</f>
        <v/>
      </c>
      <c r="N57" s="16">
        <f>IF(A57="","",IF(COUNTIF(Zutaten!$B$3:$B$102,A57)=0,"Zutaten fehlen",IF(OR(F57="",H57=""),"Angaben fehlen",IF(K57&gt;IF(G57="",Parameter!$B$3,G57)+Parameter!$B$5,"Über Ziel",IF(M57&lt;0,"Preis prüfen","Im Ziel")))))</f>
        <v/>
      </c>
      <c r="O57" s="18" t="n"/>
    </row>
    <row r="58" ht="21" customHeight="1">
      <c r="A58" s="18" t="n"/>
      <c r="B58" s="18" t="n"/>
      <c r="C58" s="18" t="n"/>
      <c r="D58" s="18" t="n"/>
      <c r="E58" s="39" t="n"/>
      <c r="F58" s="20" t="n"/>
      <c r="G58" s="40" t="n"/>
      <c r="H58" s="41" t="n"/>
      <c r="I58" s="35">
        <f>IF(A58="","",IF(COUNTIF(Zutaten!$B$3:$B$102,A58)=0,"",SUMIF(Zutaten!$B$3:$B$102,A58,Zutaten!$J$3:$J$102)))</f>
        <v/>
      </c>
      <c r="J58" s="35">
        <f>IF(A58="","",IFERROR(I58/F58,""))</f>
        <v/>
      </c>
      <c r="K58" s="37">
        <f>IF(A58="","",IFERROR(J58/H58,""))</f>
        <v/>
      </c>
      <c r="L58" s="35">
        <f>IF(A58="","",IFERROR(J58/IF(G58="",Parameter!$B$3,G58),""))</f>
        <v/>
      </c>
      <c r="M58" s="35">
        <f>IF(A58="","",IF(OR(H58="",L58=""),"",H58-L58))</f>
        <v/>
      </c>
      <c r="N58" s="17">
        <f>IF(A58="","",IF(COUNTIF(Zutaten!$B$3:$B$102,A58)=0,"Zutaten fehlen",IF(OR(F58="",H58=""),"Angaben fehlen",IF(K58&gt;IF(G58="",Parameter!$B$3,G58)+Parameter!$B$5,"Über Ziel",IF(M58&lt;0,"Preis prüfen","Im Ziel")))))</f>
        <v/>
      </c>
      <c r="O58" s="18" t="n"/>
    </row>
    <row r="59" ht="21" customHeight="1">
      <c r="A59" s="18" t="n"/>
      <c r="B59" s="18" t="n"/>
      <c r="C59" s="18" t="n"/>
      <c r="D59" s="18" t="n"/>
      <c r="E59" s="39" t="n"/>
      <c r="F59" s="20" t="n"/>
      <c r="G59" s="40" t="n"/>
      <c r="H59" s="41" t="n"/>
      <c r="I59" s="36">
        <f>IF(A59="","",IF(COUNTIF(Zutaten!$B$3:$B$102,A59)=0,"",SUMIF(Zutaten!$B$3:$B$102,A59,Zutaten!$J$3:$J$102)))</f>
        <v/>
      </c>
      <c r="J59" s="36">
        <f>IF(A59="","",IFERROR(I59/F59,""))</f>
        <v/>
      </c>
      <c r="K59" s="38">
        <f>IF(A59="","",IFERROR(J59/H59,""))</f>
        <v/>
      </c>
      <c r="L59" s="36">
        <f>IF(A59="","",IFERROR(J59/IF(G59="",Parameter!$B$3,G59),""))</f>
        <v/>
      </c>
      <c r="M59" s="36">
        <f>IF(A59="","",IF(OR(H59="",L59=""),"",H59-L59))</f>
        <v/>
      </c>
      <c r="N59" s="16">
        <f>IF(A59="","",IF(COUNTIF(Zutaten!$B$3:$B$102,A59)=0,"Zutaten fehlen",IF(OR(F59="",H59=""),"Angaben fehlen",IF(K59&gt;IF(G59="",Parameter!$B$3,G59)+Parameter!$B$5,"Über Ziel",IF(M59&lt;0,"Preis prüfen","Im Ziel")))))</f>
        <v/>
      </c>
      <c r="O59" s="18" t="n"/>
    </row>
    <row r="60" ht="21" customHeight="1">
      <c r="A60" s="18" t="n"/>
      <c r="B60" s="18" t="n"/>
      <c r="C60" s="18" t="n"/>
      <c r="D60" s="18" t="n"/>
      <c r="E60" s="39" t="n"/>
      <c r="F60" s="20" t="n"/>
      <c r="G60" s="40" t="n"/>
      <c r="H60" s="41" t="n"/>
      <c r="I60" s="35">
        <f>IF(A60="","",IF(COUNTIF(Zutaten!$B$3:$B$102,A60)=0,"",SUMIF(Zutaten!$B$3:$B$102,A60,Zutaten!$J$3:$J$102)))</f>
        <v/>
      </c>
      <c r="J60" s="35">
        <f>IF(A60="","",IFERROR(I60/F60,""))</f>
        <v/>
      </c>
      <c r="K60" s="37">
        <f>IF(A60="","",IFERROR(J60/H60,""))</f>
        <v/>
      </c>
      <c r="L60" s="35">
        <f>IF(A60="","",IFERROR(J60/IF(G60="",Parameter!$B$3,G60),""))</f>
        <v/>
      </c>
      <c r="M60" s="35">
        <f>IF(A60="","",IF(OR(H60="",L60=""),"",H60-L60))</f>
        <v/>
      </c>
      <c r="N60" s="17">
        <f>IF(A60="","",IF(COUNTIF(Zutaten!$B$3:$B$102,A60)=0,"Zutaten fehlen",IF(OR(F60="",H60=""),"Angaben fehlen",IF(K60&gt;IF(G60="",Parameter!$B$3,G60)+Parameter!$B$5,"Über Ziel",IF(M60&lt;0,"Preis prüfen","Im Ziel")))))</f>
        <v/>
      </c>
      <c r="O60" s="18" t="n"/>
    </row>
    <row r="61" ht="21" customHeight="1">
      <c r="A61" s="18" t="n"/>
      <c r="B61" s="18" t="n"/>
      <c r="C61" s="18" t="n"/>
      <c r="D61" s="18" t="n"/>
      <c r="E61" s="39" t="n"/>
      <c r="F61" s="20" t="n"/>
      <c r="G61" s="40" t="n"/>
      <c r="H61" s="41" t="n"/>
      <c r="I61" s="36">
        <f>IF(A61="","",IF(COUNTIF(Zutaten!$B$3:$B$102,A61)=0,"",SUMIF(Zutaten!$B$3:$B$102,A61,Zutaten!$J$3:$J$102)))</f>
        <v/>
      </c>
      <c r="J61" s="36">
        <f>IF(A61="","",IFERROR(I61/F61,""))</f>
        <v/>
      </c>
      <c r="K61" s="38">
        <f>IF(A61="","",IFERROR(J61/H61,""))</f>
        <v/>
      </c>
      <c r="L61" s="36">
        <f>IF(A61="","",IFERROR(J61/IF(G61="",Parameter!$B$3,G61),""))</f>
        <v/>
      </c>
      <c r="M61" s="36">
        <f>IF(A61="","",IF(OR(H61="",L61=""),"",H61-L61))</f>
        <v/>
      </c>
      <c r="N61" s="16">
        <f>IF(A61="","",IF(COUNTIF(Zutaten!$B$3:$B$102,A61)=0,"Zutaten fehlen",IF(OR(F61="",H61=""),"Angaben fehlen",IF(K61&gt;IF(G61="",Parameter!$B$3,G61)+Parameter!$B$5,"Über Ziel",IF(M61&lt;0,"Preis prüfen","Im Ziel")))))</f>
        <v/>
      </c>
      <c r="O61" s="18" t="n"/>
    </row>
    <row r="62" ht="21" customHeight="1">
      <c r="A62" s="18" t="n"/>
      <c r="B62" s="18" t="n"/>
      <c r="C62" s="18" t="n"/>
      <c r="D62" s="18" t="n"/>
      <c r="E62" s="39" t="n"/>
      <c r="F62" s="20" t="n"/>
      <c r="G62" s="40" t="n"/>
      <c r="H62" s="41" t="n"/>
      <c r="I62" s="35">
        <f>IF(A62="","",IF(COUNTIF(Zutaten!$B$3:$B$102,A62)=0,"",SUMIF(Zutaten!$B$3:$B$102,A62,Zutaten!$J$3:$J$102)))</f>
        <v/>
      </c>
      <c r="J62" s="35">
        <f>IF(A62="","",IFERROR(I62/F62,""))</f>
        <v/>
      </c>
      <c r="K62" s="37">
        <f>IF(A62="","",IFERROR(J62/H62,""))</f>
        <v/>
      </c>
      <c r="L62" s="35">
        <f>IF(A62="","",IFERROR(J62/IF(G62="",Parameter!$B$3,G62),""))</f>
        <v/>
      </c>
      <c r="M62" s="35">
        <f>IF(A62="","",IF(OR(H62="",L62=""),"",H62-L62))</f>
        <v/>
      </c>
      <c r="N62" s="17">
        <f>IF(A62="","",IF(COUNTIF(Zutaten!$B$3:$B$102,A62)=0,"Zutaten fehlen",IF(OR(F62="",H62=""),"Angaben fehlen",IF(K62&gt;IF(G62="",Parameter!$B$3,G62)+Parameter!$B$5,"Über Ziel",IF(M62&lt;0,"Preis prüfen","Im Ziel")))))</f>
        <v/>
      </c>
      <c r="O62" s="18" t="n"/>
    </row>
    <row r="63" ht="21" customHeight="1">
      <c r="A63" s="18" t="n"/>
      <c r="B63" s="18" t="n"/>
      <c r="C63" s="18" t="n"/>
      <c r="D63" s="18" t="n"/>
      <c r="E63" s="39" t="n"/>
      <c r="F63" s="20" t="n"/>
      <c r="G63" s="40" t="n"/>
      <c r="H63" s="41" t="n"/>
      <c r="I63" s="36">
        <f>IF(A63="","",IF(COUNTIF(Zutaten!$B$3:$B$102,A63)=0,"",SUMIF(Zutaten!$B$3:$B$102,A63,Zutaten!$J$3:$J$102)))</f>
        <v/>
      </c>
      <c r="J63" s="36">
        <f>IF(A63="","",IFERROR(I63/F63,""))</f>
        <v/>
      </c>
      <c r="K63" s="38">
        <f>IF(A63="","",IFERROR(J63/H63,""))</f>
        <v/>
      </c>
      <c r="L63" s="36">
        <f>IF(A63="","",IFERROR(J63/IF(G63="",Parameter!$B$3,G63),""))</f>
        <v/>
      </c>
      <c r="M63" s="36">
        <f>IF(A63="","",IF(OR(H63="",L63=""),"",H63-L63))</f>
        <v/>
      </c>
      <c r="N63" s="16">
        <f>IF(A63="","",IF(COUNTIF(Zutaten!$B$3:$B$102,A63)=0,"Zutaten fehlen",IF(OR(F63="",H63=""),"Angaben fehlen",IF(K63&gt;IF(G63="",Parameter!$B$3,G63)+Parameter!$B$5,"Über Ziel",IF(M63&lt;0,"Preis prüfen","Im Ziel")))))</f>
        <v/>
      </c>
      <c r="O63" s="18" t="n"/>
    </row>
    <row r="64" ht="21" customHeight="1">
      <c r="A64" s="18" t="n"/>
      <c r="B64" s="18" t="n"/>
      <c r="C64" s="18" t="n"/>
      <c r="D64" s="18" t="n"/>
      <c r="E64" s="39" t="n"/>
      <c r="F64" s="20" t="n"/>
      <c r="G64" s="40" t="n"/>
      <c r="H64" s="41" t="n"/>
      <c r="I64" s="35">
        <f>IF(A64="","",IF(COUNTIF(Zutaten!$B$3:$B$102,A64)=0,"",SUMIF(Zutaten!$B$3:$B$102,A64,Zutaten!$J$3:$J$102)))</f>
        <v/>
      </c>
      <c r="J64" s="35">
        <f>IF(A64="","",IFERROR(I64/F64,""))</f>
        <v/>
      </c>
      <c r="K64" s="37">
        <f>IF(A64="","",IFERROR(J64/H64,""))</f>
        <v/>
      </c>
      <c r="L64" s="35">
        <f>IF(A64="","",IFERROR(J64/IF(G64="",Parameter!$B$3,G64),""))</f>
        <v/>
      </c>
      <c r="M64" s="35">
        <f>IF(A64="","",IF(OR(H64="",L64=""),"",H64-L64))</f>
        <v/>
      </c>
      <c r="N64" s="17">
        <f>IF(A64="","",IF(COUNTIF(Zutaten!$B$3:$B$102,A64)=0,"Zutaten fehlen",IF(OR(F64="",H64=""),"Angaben fehlen",IF(K64&gt;IF(G64="",Parameter!$B$3,G64)+Parameter!$B$5,"Über Ziel",IF(M64&lt;0,"Preis prüfen","Im Ziel")))))</f>
        <v/>
      </c>
      <c r="O64" s="18" t="n"/>
    </row>
    <row r="65" ht="21" customHeight="1">
      <c r="A65" s="18" t="n"/>
      <c r="B65" s="18" t="n"/>
      <c r="C65" s="18" t="n"/>
      <c r="D65" s="18" t="n"/>
      <c r="E65" s="39" t="n"/>
      <c r="F65" s="20" t="n"/>
      <c r="G65" s="40" t="n"/>
      <c r="H65" s="41" t="n"/>
      <c r="I65" s="36">
        <f>IF(A65="","",IF(COUNTIF(Zutaten!$B$3:$B$102,A65)=0,"",SUMIF(Zutaten!$B$3:$B$102,A65,Zutaten!$J$3:$J$102)))</f>
        <v/>
      </c>
      <c r="J65" s="36">
        <f>IF(A65="","",IFERROR(I65/F65,""))</f>
        <v/>
      </c>
      <c r="K65" s="38">
        <f>IF(A65="","",IFERROR(J65/H65,""))</f>
        <v/>
      </c>
      <c r="L65" s="36">
        <f>IF(A65="","",IFERROR(J65/IF(G65="",Parameter!$B$3,G65),""))</f>
        <v/>
      </c>
      <c r="M65" s="36">
        <f>IF(A65="","",IF(OR(H65="",L65=""),"",H65-L65))</f>
        <v/>
      </c>
      <c r="N65" s="16">
        <f>IF(A65="","",IF(COUNTIF(Zutaten!$B$3:$B$102,A65)=0,"Zutaten fehlen",IF(OR(F65="",H65=""),"Angaben fehlen",IF(K65&gt;IF(G65="",Parameter!$B$3,G65)+Parameter!$B$5,"Über Ziel",IF(M65&lt;0,"Preis prüfen","Im Ziel")))))</f>
        <v/>
      </c>
      <c r="O65" s="18" t="n"/>
    </row>
    <row r="66" ht="21" customHeight="1">
      <c r="A66" s="18" t="n"/>
      <c r="B66" s="18" t="n"/>
      <c r="C66" s="18" t="n"/>
      <c r="D66" s="18" t="n"/>
      <c r="E66" s="39" t="n"/>
      <c r="F66" s="20" t="n"/>
      <c r="G66" s="40" t="n"/>
      <c r="H66" s="41" t="n"/>
      <c r="I66" s="35">
        <f>IF(A66="","",IF(COUNTIF(Zutaten!$B$3:$B$102,A66)=0,"",SUMIF(Zutaten!$B$3:$B$102,A66,Zutaten!$J$3:$J$102)))</f>
        <v/>
      </c>
      <c r="J66" s="35">
        <f>IF(A66="","",IFERROR(I66/F66,""))</f>
        <v/>
      </c>
      <c r="K66" s="37">
        <f>IF(A66="","",IFERROR(J66/H66,""))</f>
        <v/>
      </c>
      <c r="L66" s="35">
        <f>IF(A66="","",IFERROR(J66/IF(G66="",Parameter!$B$3,G66),""))</f>
        <v/>
      </c>
      <c r="M66" s="35">
        <f>IF(A66="","",IF(OR(H66="",L66=""),"",H66-L66))</f>
        <v/>
      </c>
      <c r="N66" s="17">
        <f>IF(A66="","",IF(COUNTIF(Zutaten!$B$3:$B$102,A66)=0,"Zutaten fehlen",IF(OR(F66="",H66=""),"Angaben fehlen",IF(K66&gt;IF(G66="",Parameter!$B$3,G66)+Parameter!$B$5,"Über Ziel",IF(M66&lt;0,"Preis prüfen","Im Ziel")))))</f>
        <v/>
      </c>
      <c r="O66" s="18" t="n"/>
    </row>
    <row r="67" ht="21" customHeight="1">
      <c r="A67" s="18" t="n"/>
      <c r="B67" s="18" t="n"/>
      <c r="C67" s="18" t="n"/>
      <c r="D67" s="18" t="n"/>
      <c r="E67" s="39" t="n"/>
      <c r="F67" s="20" t="n"/>
      <c r="G67" s="40" t="n"/>
      <c r="H67" s="41" t="n"/>
      <c r="I67" s="36">
        <f>IF(A67="","",IF(COUNTIF(Zutaten!$B$3:$B$102,A67)=0,"",SUMIF(Zutaten!$B$3:$B$102,A67,Zutaten!$J$3:$J$102)))</f>
        <v/>
      </c>
      <c r="J67" s="36">
        <f>IF(A67="","",IFERROR(I67/F67,""))</f>
        <v/>
      </c>
      <c r="K67" s="38">
        <f>IF(A67="","",IFERROR(J67/H67,""))</f>
        <v/>
      </c>
      <c r="L67" s="36">
        <f>IF(A67="","",IFERROR(J67/IF(G67="",Parameter!$B$3,G67),""))</f>
        <v/>
      </c>
      <c r="M67" s="36">
        <f>IF(A67="","",IF(OR(H67="",L67=""),"",H67-L67))</f>
        <v/>
      </c>
      <c r="N67" s="16">
        <f>IF(A67="","",IF(COUNTIF(Zutaten!$B$3:$B$102,A67)=0,"Zutaten fehlen",IF(OR(F67="",H67=""),"Angaben fehlen",IF(K67&gt;IF(G67="",Parameter!$B$3,G67)+Parameter!$B$5,"Über Ziel",IF(M67&lt;0,"Preis prüfen","Im Ziel")))))</f>
        <v/>
      </c>
      <c r="O67" s="18" t="n"/>
    </row>
    <row r="68" ht="21" customHeight="1">
      <c r="A68" s="18" t="n"/>
      <c r="B68" s="18" t="n"/>
      <c r="C68" s="18" t="n"/>
      <c r="D68" s="18" t="n"/>
      <c r="E68" s="39" t="n"/>
      <c r="F68" s="20" t="n"/>
      <c r="G68" s="40" t="n"/>
      <c r="H68" s="41" t="n"/>
      <c r="I68" s="35">
        <f>IF(A68="","",IF(COUNTIF(Zutaten!$B$3:$B$102,A68)=0,"",SUMIF(Zutaten!$B$3:$B$102,A68,Zutaten!$J$3:$J$102)))</f>
        <v/>
      </c>
      <c r="J68" s="35">
        <f>IF(A68="","",IFERROR(I68/F68,""))</f>
        <v/>
      </c>
      <c r="K68" s="37">
        <f>IF(A68="","",IFERROR(J68/H68,""))</f>
        <v/>
      </c>
      <c r="L68" s="35">
        <f>IF(A68="","",IFERROR(J68/IF(G68="",Parameter!$B$3,G68),""))</f>
        <v/>
      </c>
      <c r="M68" s="35">
        <f>IF(A68="","",IF(OR(H68="",L68=""),"",H68-L68))</f>
        <v/>
      </c>
      <c r="N68" s="17">
        <f>IF(A68="","",IF(COUNTIF(Zutaten!$B$3:$B$102,A68)=0,"Zutaten fehlen",IF(OR(F68="",H68=""),"Angaben fehlen",IF(K68&gt;IF(G68="",Parameter!$B$3,G68)+Parameter!$B$5,"Über Ziel",IF(M68&lt;0,"Preis prüfen","Im Ziel")))))</f>
        <v/>
      </c>
      <c r="O68" s="18" t="n"/>
    </row>
    <row r="69" ht="21" customHeight="1">
      <c r="A69" s="18" t="n"/>
      <c r="B69" s="18" t="n"/>
      <c r="C69" s="18" t="n"/>
      <c r="D69" s="18" t="n"/>
      <c r="E69" s="39" t="n"/>
      <c r="F69" s="20" t="n"/>
      <c r="G69" s="40" t="n"/>
      <c r="H69" s="41" t="n"/>
      <c r="I69" s="36">
        <f>IF(A69="","",IF(COUNTIF(Zutaten!$B$3:$B$102,A69)=0,"",SUMIF(Zutaten!$B$3:$B$102,A69,Zutaten!$J$3:$J$102)))</f>
        <v/>
      </c>
      <c r="J69" s="36">
        <f>IF(A69="","",IFERROR(I69/F69,""))</f>
        <v/>
      </c>
      <c r="K69" s="38">
        <f>IF(A69="","",IFERROR(J69/H69,""))</f>
        <v/>
      </c>
      <c r="L69" s="36">
        <f>IF(A69="","",IFERROR(J69/IF(G69="",Parameter!$B$3,G69),""))</f>
        <v/>
      </c>
      <c r="M69" s="36">
        <f>IF(A69="","",IF(OR(H69="",L69=""),"",H69-L69))</f>
        <v/>
      </c>
      <c r="N69" s="16">
        <f>IF(A69="","",IF(COUNTIF(Zutaten!$B$3:$B$102,A69)=0,"Zutaten fehlen",IF(OR(F69="",H69=""),"Angaben fehlen",IF(K69&gt;IF(G69="",Parameter!$B$3,G69)+Parameter!$B$5,"Über Ziel",IF(M69&lt;0,"Preis prüfen","Im Ziel")))))</f>
        <v/>
      </c>
      <c r="O69" s="18" t="n"/>
    </row>
    <row r="70" ht="21" customHeight="1">
      <c r="A70" s="18" t="n"/>
      <c r="B70" s="18" t="n"/>
      <c r="C70" s="18" t="n"/>
      <c r="D70" s="18" t="n"/>
      <c r="E70" s="39" t="n"/>
      <c r="F70" s="20" t="n"/>
      <c r="G70" s="40" t="n"/>
      <c r="H70" s="41" t="n"/>
      <c r="I70" s="35">
        <f>IF(A70="","",IF(COUNTIF(Zutaten!$B$3:$B$102,A70)=0,"",SUMIF(Zutaten!$B$3:$B$102,A70,Zutaten!$J$3:$J$102)))</f>
        <v/>
      </c>
      <c r="J70" s="35">
        <f>IF(A70="","",IFERROR(I70/F70,""))</f>
        <v/>
      </c>
      <c r="K70" s="37">
        <f>IF(A70="","",IFERROR(J70/H70,""))</f>
        <v/>
      </c>
      <c r="L70" s="35">
        <f>IF(A70="","",IFERROR(J70/IF(G70="",Parameter!$B$3,G70),""))</f>
        <v/>
      </c>
      <c r="M70" s="35">
        <f>IF(A70="","",IF(OR(H70="",L70=""),"",H70-L70))</f>
        <v/>
      </c>
      <c r="N70" s="17">
        <f>IF(A70="","",IF(COUNTIF(Zutaten!$B$3:$B$102,A70)=0,"Zutaten fehlen",IF(OR(F70="",H70=""),"Angaben fehlen",IF(K70&gt;IF(G70="",Parameter!$B$3,G70)+Parameter!$B$5,"Über Ziel",IF(M70&lt;0,"Preis prüfen","Im Ziel")))))</f>
        <v/>
      </c>
      <c r="O70" s="18" t="n"/>
    </row>
    <row r="71" ht="21" customHeight="1">
      <c r="A71" s="18" t="n"/>
      <c r="B71" s="18" t="n"/>
      <c r="C71" s="18" t="n"/>
      <c r="D71" s="18" t="n"/>
      <c r="E71" s="39" t="n"/>
      <c r="F71" s="20" t="n"/>
      <c r="G71" s="40" t="n"/>
      <c r="H71" s="41" t="n"/>
      <c r="I71" s="36">
        <f>IF(A71="","",IF(COUNTIF(Zutaten!$B$3:$B$102,A71)=0,"",SUMIF(Zutaten!$B$3:$B$102,A71,Zutaten!$J$3:$J$102)))</f>
        <v/>
      </c>
      <c r="J71" s="36">
        <f>IF(A71="","",IFERROR(I71/F71,""))</f>
        <v/>
      </c>
      <c r="K71" s="38">
        <f>IF(A71="","",IFERROR(J71/H71,""))</f>
        <v/>
      </c>
      <c r="L71" s="36">
        <f>IF(A71="","",IFERROR(J71/IF(G71="",Parameter!$B$3,G71),""))</f>
        <v/>
      </c>
      <c r="M71" s="36">
        <f>IF(A71="","",IF(OR(H71="",L71=""),"",H71-L71))</f>
        <v/>
      </c>
      <c r="N71" s="16">
        <f>IF(A71="","",IF(COUNTIF(Zutaten!$B$3:$B$102,A71)=0,"Zutaten fehlen",IF(OR(F71="",H71=""),"Angaben fehlen",IF(K71&gt;IF(G71="",Parameter!$B$3,G71)+Parameter!$B$5,"Über Ziel",IF(M71&lt;0,"Preis prüfen","Im Ziel")))))</f>
        <v/>
      </c>
      <c r="O71" s="18" t="n"/>
    </row>
    <row r="72" ht="21" customHeight="1">
      <c r="A72" s="18" t="n"/>
      <c r="B72" s="18" t="n"/>
      <c r="C72" s="18" t="n"/>
      <c r="D72" s="18" t="n"/>
      <c r="E72" s="39" t="n"/>
      <c r="F72" s="20" t="n"/>
      <c r="G72" s="40" t="n"/>
      <c r="H72" s="41" t="n"/>
      <c r="I72" s="35">
        <f>IF(A72="","",IF(COUNTIF(Zutaten!$B$3:$B$102,A72)=0,"",SUMIF(Zutaten!$B$3:$B$102,A72,Zutaten!$J$3:$J$102)))</f>
        <v/>
      </c>
      <c r="J72" s="35">
        <f>IF(A72="","",IFERROR(I72/F72,""))</f>
        <v/>
      </c>
      <c r="K72" s="37">
        <f>IF(A72="","",IFERROR(J72/H72,""))</f>
        <v/>
      </c>
      <c r="L72" s="35">
        <f>IF(A72="","",IFERROR(J72/IF(G72="",Parameter!$B$3,G72),""))</f>
        <v/>
      </c>
      <c r="M72" s="35">
        <f>IF(A72="","",IF(OR(H72="",L72=""),"",H72-L72))</f>
        <v/>
      </c>
      <c r="N72" s="17">
        <f>IF(A72="","",IF(COUNTIF(Zutaten!$B$3:$B$102,A72)=0,"Zutaten fehlen",IF(OR(F72="",H72=""),"Angaben fehlen",IF(K72&gt;IF(G72="",Parameter!$B$3,G72)+Parameter!$B$5,"Über Ziel",IF(M72&lt;0,"Preis prüfen","Im Ziel")))))</f>
        <v/>
      </c>
      <c r="O72" s="18" t="n"/>
    </row>
    <row r="73" ht="21" customHeight="1">
      <c r="A73" s="18" t="n"/>
      <c r="B73" s="18" t="n"/>
      <c r="C73" s="18" t="n"/>
      <c r="D73" s="18" t="n"/>
      <c r="E73" s="39" t="n"/>
      <c r="F73" s="20" t="n"/>
      <c r="G73" s="40" t="n"/>
      <c r="H73" s="41" t="n"/>
      <c r="I73" s="36">
        <f>IF(A73="","",IF(COUNTIF(Zutaten!$B$3:$B$102,A73)=0,"",SUMIF(Zutaten!$B$3:$B$102,A73,Zutaten!$J$3:$J$102)))</f>
        <v/>
      </c>
      <c r="J73" s="36">
        <f>IF(A73="","",IFERROR(I73/F73,""))</f>
        <v/>
      </c>
      <c r="K73" s="38">
        <f>IF(A73="","",IFERROR(J73/H73,""))</f>
        <v/>
      </c>
      <c r="L73" s="36">
        <f>IF(A73="","",IFERROR(J73/IF(G73="",Parameter!$B$3,G73),""))</f>
        <v/>
      </c>
      <c r="M73" s="36">
        <f>IF(A73="","",IF(OR(H73="",L73=""),"",H73-L73))</f>
        <v/>
      </c>
      <c r="N73" s="16">
        <f>IF(A73="","",IF(COUNTIF(Zutaten!$B$3:$B$102,A73)=0,"Zutaten fehlen",IF(OR(F73="",H73=""),"Angaben fehlen",IF(K73&gt;IF(G73="",Parameter!$B$3,G73)+Parameter!$B$5,"Über Ziel",IF(M73&lt;0,"Preis prüfen","Im Ziel")))))</f>
        <v/>
      </c>
      <c r="O73" s="18" t="n"/>
    </row>
    <row r="74" ht="21" customHeight="1">
      <c r="A74" s="18" t="n"/>
      <c r="B74" s="18" t="n"/>
      <c r="C74" s="18" t="n"/>
      <c r="D74" s="18" t="n"/>
      <c r="E74" s="39" t="n"/>
      <c r="F74" s="20" t="n"/>
      <c r="G74" s="40" t="n"/>
      <c r="H74" s="41" t="n"/>
      <c r="I74" s="35">
        <f>IF(A74="","",IF(COUNTIF(Zutaten!$B$3:$B$102,A74)=0,"",SUMIF(Zutaten!$B$3:$B$102,A74,Zutaten!$J$3:$J$102)))</f>
        <v/>
      </c>
      <c r="J74" s="35">
        <f>IF(A74="","",IFERROR(I74/F74,""))</f>
        <v/>
      </c>
      <c r="K74" s="37">
        <f>IF(A74="","",IFERROR(J74/H74,""))</f>
        <v/>
      </c>
      <c r="L74" s="35">
        <f>IF(A74="","",IFERROR(J74/IF(G74="",Parameter!$B$3,G74),""))</f>
        <v/>
      </c>
      <c r="M74" s="35">
        <f>IF(A74="","",IF(OR(H74="",L74=""),"",H74-L74))</f>
        <v/>
      </c>
      <c r="N74" s="17">
        <f>IF(A74="","",IF(COUNTIF(Zutaten!$B$3:$B$102,A74)=0,"Zutaten fehlen",IF(OR(F74="",H74=""),"Angaben fehlen",IF(K74&gt;IF(G74="",Parameter!$B$3,G74)+Parameter!$B$5,"Über Ziel",IF(M74&lt;0,"Preis prüfen","Im Ziel")))))</f>
        <v/>
      </c>
      <c r="O74" s="18" t="n"/>
    </row>
    <row r="75" ht="21" customHeight="1">
      <c r="A75" s="18" t="n"/>
      <c r="B75" s="18" t="n"/>
      <c r="C75" s="18" t="n"/>
      <c r="D75" s="18" t="n"/>
      <c r="E75" s="39" t="n"/>
      <c r="F75" s="20" t="n"/>
      <c r="G75" s="40" t="n"/>
      <c r="H75" s="41" t="n"/>
      <c r="I75" s="36">
        <f>IF(A75="","",IF(COUNTIF(Zutaten!$B$3:$B$102,A75)=0,"",SUMIF(Zutaten!$B$3:$B$102,A75,Zutaten!$J$3:$J$102)))</f>
        <v/>
      </c>
      <c r="J75" s="36">
        <f>IF(A75="","",IFERROR(I75/F75,""))</f>
        <v/>
      </c>
      <c r="K75" s="38">
        <f>IF(A75="","",IFERROR(J75/H75,""))</f>
        <v/>
      </c>
      <c r="L75" s="36">
        <f>IF(A75="","",IFERROR(J75/IF(G75="",Parameter!$B$3,G75),""))</f>
        <v/>
      </c>
      <c r="M75" s="36">
        <f>IF(A75="","",IF(OR(H75="",L75=""),"",H75-L75))</f>
        <v/>
      </c>
      <c r="N75" s="16">
        <f>IF(A75="","",IF(COUNTIF(Zutaten!$B$3:$B$102,A75)=0,"Zutaten fehlen",IF(OR(F75="",H75=""),"Angaben fehlen",IF(K75&gt;IF(G75="",Parameter!$B$3,G75)+Parameter!$B$5,"Über Ziel",IF(M75&lt;0,"Preis prüfen","Im Ziel")))))</f>
        <v/>
      </c>
      <c r="O75" s="18" t="n"/>
    </row>
    <row r="76" ht="21" customHeight="1">
      <c r="A76" s="18" t="n"/>
      <c r="B76" s="18" t="n"/>
      <c r="C76" s="18" t="n"/>
      <c r="D76" s="18" t="n"/>
      <c r="E76" s="39" t="n"/>
      <c r="F76" s="20" t="n"/>
      <c r="G76" s="40" t="n"/>
      <c r="H76" s="41" t="n"/>
      <c r="I76" s="35">
        <f>IF(A76="","",IF(COUNTIF(Zutaten!$B$3:$B$102,A76)=0,"",SUMIF(Zutaten!$B$3:$B$102,A76,Zutaten!$J$3:$J$102)))</f>
        <v/>
      </c>
      <c r="J76" s="35">
        <f>IF(A76="","",IFERROR(I76/F76,""))</f>
        <v/>
      </c>
      <c r="K76" s="37">
        <f>IF(A76="","",IFERROR(J76/H76,""))</f>
        <v/>
      </c>
      <c r="L76" s="35">
        <f>IF(A76="","",IFERROR(J76/IF(G76="",Parameter!$B$3,G76),""))</f>
        <v/>
      </c>
      <c r="M76" s="35">
        <f>IF(A76="","",IF(OR(H76="",L76=""),"",H76-L76))</f>
        <v/>
      </c>
      <c r="N76" s="17">
        <f>IF(A76="","",IF(COUNTIF(Zutaten!$B$3:$B$102,A76)=0,"Zutaten fehlen",IF(OR(F76="",H76=""),"Angaben fehlen",IF(K76&gt;IF(G76="",Parameter!$B$3,G76)+Parameter!$B$5,"Über Ziel",IF(M76&lt;0,"Preis prüfen","Im Ziel")))))</f>
        <v/>
      </c>
      <c r="O76" s="18" t="n"/>
    </row>
    <row r="77" ht="21" customHeight="1">
      <c r="A77" s="18" t="n"/>
      <c r="B77" s="18" t="n"/>
      <c r="C77" s="18" t="n"/>
      <c r="D77" s="18" t="n"/>
      <c r="E77" s="39" t="n"/>
      <c r="F77" s="20" t="n"/>
      <c r="G77" s="40" t="n"/>
      <c r="H77" s="41" t="n"/>
      <c r="I77" s="36">
        <f>IF(A77="","",IF(COUNTIF(Zutaten!$B$3:$B$102,A77)=0,"",SUMIF(Zutaten!$B$3:$B$102,A77,Zutaten!$J$3:$J$102)))</f>
        <v/>
      </c>
      <c r="J77" s="36">
        <f>IF(A77="","",IFERROR(I77/F77,""))</f>
        <v/>
      </c>
      <c r="K77" s="38">
        <f>IF(A77="","",IFERROR(J77/H77,""))</f>
        <v/>
      </c>
      <c r="L77" s="36">
        <f>IF(A77="","",IFERROR(J77/IF(G77="",Parameter!$B$3,G77),""))</f>
        <v/>
      </c>
      <c r="M77" s="36">
        <f>IF(A77="","",IF(OR(H77="",L77=""),"",H77-L77))</f>
        <v/>
      </c>
      <c r="N77" s="16">
        <f>IF(A77="","",IF(COUNTIF(Zutaten!$B$3:$B$102,A77)=0,"Zutaten fehlen",IF(OR(F77="",H77=""),"Angaben fehlen",IF(K77&gt;IF(G77="",Parameter!$B$3,G77)+Parameter!$B$5,"Über Ziel",IF(M77&lt;0,"Preis prüfen","Im Ziel")))))</f>
        <v/>
      </c>
      <c r="O77" s="18" t="n"/>
    </row>
    <row r="78" ht="21" customHeight="1">
      <c r="A78" s="18" t="n"/>
      <c r="B78" s="18" t="n"/>
      <c r="C78" s="18" t="n"/>
      <c r="D78" s="18" t="n"/>
      <c r="E78" s="39" t="n"/>
      <c r="F78" s="20" t="n"/>
      <c r="G78" s="40" t="n"/>
      <c r="H78" s="41" t="n"/>
      <c r="I78" s="35">
        <f>IF(A78="","",IF(COUNTIF(Zutaten!$B$3:$B$102,A78)=0,"",SUMIF(Zutaten!$B$3:$B$102,A78,Zutaten!$J$3:$J$102)))</f>
        <v/>
      </c>
      <c r="J78" s="35">
        <f>IF(A78="","",IFERROR(I78/F78,""))</f>
        <v/>
      </c>
      <c r="K78" s="37">
        <f>IF(A78="","",IFERROR(J78/H78,""))</f>
        <v/>
      </c>
      <c r="L78" s="35">
        <f>IF(A78="","",IFERROR(J78/IF(G78="",Parameter!$B$3,G78),""))</f>
        <v/>
      </c>
      <c r="M78" s="35">
        <f>IF(A78="","",IF(OR(H78="",L78=""),"",H78-L78))</f>
        <v/>
      </c>
      <c r="N78" s="17">
        <f>IF(A78="","",IF(COUNTIF(Zutaten!$B$3:$B$102,A78)=0,"Zutaten fehlen",IF(OR(F78="",H78=""),"Angaben fehlen",IF(K78&gt;IF(G78="",Parameter!$B$3,G78)+Parameter!$B$5,"Über Ziel",IF(M78&lt;0,"Preis prüfen","Im Ziel")))))</f>
        <v/>
      </c>
      <c r="O78" s="18" t="n"/>
    </row>
    <row r="79" ht="21" customHeight="1">
      <c r="A79" s="18" t="n"/>
      <c r="B79" s="18" t="n"/>
      <c r="C79" s="18" t="n"/>
      <c r="D79" s="18" t="n"/>
      <c r="E79" s="39" t="n"/>
      <c r="F79" s="20" t="n"/>
      <c r="G79" s="40" t="n"/>
      <c r="H79" s="41" t="n"/>
      <c r="I79" s="36">
        <f>IF(A79="","",IF(COUNTIF(Zutaten!$B$3:$B$102,A79)=0,"",SUMIF(Zutaten!$B$3:$B$102,A79,Zutaten!$J$3:$J$102)))</f>
        <v/>
      </c>
      <c r="J79" s="36">
        <f>IF(A79="","",IFERROR(I79/F79,""))</f>
        <v/>
      </c>
      <c r="K79" s="38">
        <f>IF(A79="","",IFERROR(J79/H79,""))</f>
        <v/>
      </c>
      <c r="L79" s="36">
        <f>IF(A79="","",IFERROR(J79/IF(G79="",Parameter!$B$3,G79),""))</f>
        <v/>
      </c>
      <c r="M79" s="36">
        <f>IF(A79="","",IF(OR(H79="",L79=""),"",H79-L79))</f>
        <v/>
      </c>
      <c r="N79" s="16">
        <f>IF(A79="","",IF(COUNTIF(Zutaten!$B$3:$B$102,A79)=0,"Zutaten fehlen",IF(OR(F79="",H79=""),"Angaben fehlen",IF(K79&gt;IF(G79="",Parameter!$B$3,G79)+Parameter!$B$5,"Über Ziel",IF(M79&lt;0,"Preis prüfen","Im Ziel")))))</f>
        <v/>
      </c>
      <c r="O79" s="18" t="n"/>
    </row>
    <row r="80" ht="21" customHeight="1">
      <c r="A80" s="18" t="n"/>
      <c r="B80" s="18" t="n"/>
      <c r="C80" s="18" t="n"/>
      <c r="D80" s="18" t="n"/>
      <c r="E80" s="39" t="n"/>
      <c r="F80" s="20" t="n"/>
      <c r="G80" s="40" t="n"/>
      <c r="H80" s="41" t="n"/>
      <c r="I80" s="35">
        <f>IF(A80="","",IF(COUNTIF(Zutaten!$B$3:$B$102,A80)=0,"",SUMIF(Zutaten!$B$3:$B$102,A80,Zutaten!$J$3:$J$102)))</f>
        <v/>
      </c>
      <c r="J80" s="35">
        <f>IF(A80="","",IFERROR(I80/F80,""))</f>
        <v/>
      </c>
      <c r="K80" s="37">
        <f>IF(A80="","",IFERROR(J80/H80,""))</f>
        <v/>
      </c>
      <c r="L80" s="35">
        <f>IF(A80="","",IFERROR(J80/IF(G80="",Parameter!$B$3,G80),""))</f>
        <v/>
      </c>
      <c r="M80" s="35">
        <f>IF(A80="","",IF(OR(H80="",L80=""),"",H80-L80))</f>
        <v/>
      </c>
      <c r="N80" s="17">
        <f>IF(A80="","",IF(COUNTIF(Zutaten!$B$3:$B$102,A80)=0,"Zutaten fehlen",IF(OR(F80="",H80=""),"Angaben fehlen",IF(K80&gt;IF(G80="",Parameter!$B$3,G80)+Parameter!$B$5,"Über Ziel",IF(M80&lt;0,"Preis prüfen","Im Ziel")))))</f>
        <v/>
      </c>
      <c r="O80" s="18" t="n"/>
    </row>
    <row r="81" ht="21" customHeight="1">
      <c r="A81" s="18" t="n"/>
      <c r="B81" s="18" t="n"/>
      <c r="C81" s="18" t="n"/>
      <c r="D81" s="18" t="n"/>
      <c r="E81" s="39" t="n"/>
      <c r="F81" s="20" t="n"/>
      <c r="G81" s="40" t="n"/>
      <c r="H81" s="41" t="n"/>
      <c r="I81" s="36">
        <f>IF(A81="","",IF(COUNTIF(Zutaten!$B$3:$B$102,A81)=0,"",SUMIF(Zutaten!$B$3:$B$102,A81,Zutaten!$J$3:$J$102)))</f>
        <v/>
      </c>
      <c r="J81" s="36">
        <f>IF(A81="","",IFERROR(I81/F81,""))</f>
        <v/>
      </c>
      <c r="K81" s="38">
        <f>IF(A81="","",IFERROR(J81/H81,""))</f>
        <v/>
      </c>
      <c r="L81" s="36">
        <f>IF(A81="","",IFERROR(J81/IF(G81="",Parameter!$B$3,G81),""))</f>
        <v/>
      </c>
      <c r="M81" s="36">
        <f>IF(A81="","",IF(OR(H81="",L81=""),"",H81-L81))</f>
        <v/>
      </c>
      <c r="N81" s="16">
        <f>IF(A81="","",IF(COUNTIF(Zutaten!$B$3:$B$102,A81)=0,"Zutaten fehlen",IF(OR(F81="",H81=""),"Angaben fehlen",IF(K81&gt;IF(G81="",Parameter!$B$3,G81)+Parameter!$B$5,"Über Ziel",IF(M81&lt;0,"Preis prüfen","Im Ziel")))))</f>
        <v/>
      </c>
      <c r="O81" s="18" t="n"/>
    </row>
    <row r="82" ht="21" customHeight="1">
      <c r="A82" s="18" t="n"/>
      <c r="B82" s="18" t="n"/>
      <c r="C82" s="18" t="n"/>
      <c r="D82" s="18" t="n"/>
      <c r="E82" s="39" t="n"/>
      <c r="F82" s="20" t="n"/>
      <c r="G82" s="40" t="n"/>
      <c r="H82" s="41" t="n"/>
      <c r="I82" s="35">
        <f>IF(A82="","",IF(COUNTIF(Zutaten!$B$3:$B$102,A82)=0,"",SUMIF(Zutaten!$B$3:$B$102,A82,Zutaten!$J$3:$J$102)))</f>
        <v/>
      </c>
      <c r="J82" s="35">
        <f>IF(A82="","",IFERROR(I82/F82,""))</f>
        <v/>
      </c>
      <c r="K82" s="37">
        <f>IF(A82="","",IFERROR(J82/H82,""))</f>
        <v/>
      </c>
      <c r="L82" s="35">
        <f>IF(A82="","",IFERROR(J82/IF(G82="",Parameter!$B$3,G82),""))</f>
        <v/>
      </c>
      <c r="M82" s="35">
        <f>IF(A82="","",IF(OR(H82="",L82=""),"",H82-L82))</f>
        <v/>
      </c>
      <c r="N82" s="17">
        <f>IF(A82="","",IF(COUNTIF(Zutaten!$B$3:$B$102,A82)=0,"Zutaten fehlen",IF(OR(F82="",H82=""),"Angaben fehlen",IF(K82&gt;IF(G82="",Parameter!$B$3,G82)+Parameter!$B$5,"Über Ziel",IF(M82&lt;0,"Preis prüfen","Im Ziel")))))</f>
        <v/>
      </c>
      <c r="O82" s="18" t="n"/>
    </row>
    <row r="83" ht="21" customHeight="1">
      <c r="A83" s="18" t="n"/>
      <c r="B83" s="18" t="n"/>
      <c r="C83" s="18" t="n"/>
      <c r="D83" s="18" t="n"/>
      <c r="E83" s="39" t="n"/>
      <c r="F83" s="20" t="n"/>
      <c r="G83" s="40" t="n"/>
      <c r="H83" s="41" t="n"/>
      <c r="I83" s="36">
        <f>IF(A83="","",IF(COUNTIF(Zutaten!$B$3:$B$102,A83)=0,"",SUMIF(Zutaten!$B$3:$B$102,A83,Zutaten!$J$3:$J$102)))</f>
        <v/>
      </c>
      <c r="J83" s="36">
        <f>IF(A83="","",IFERROR(I83/F83,""))</f>
        <v/>
      </c>
      <c r="K83" s="38">
        <f>IF(A83="","",IFERROR(J83/H83,""))</f>
        <v/>
      </c>
      <c r="L83" s="36">
        <f>IF(A83="","",IFERROR(J83/IF(G83="",Parameter!$B$3,G83),""))</f>
        <v/>
      </c>
      <c r="M83" s="36">
        <f>IF(A83="","",IF(OR(H83="",L83=""),"",H83-L83))</f>
        <v/>
      </c>
      <c r="N83" s="16">
        <f>IF(A83="","",IF(COUNTIF(Zutaten!$B$3:$B$102,A83)=0,"Zutaten fehlen",IF(OR(F83="",H83=""),"Angaben fehlen",IF(K83&gt;IF(G83="",Parameter!$B$3,G83)+Parameter!$B$5,"Über Ziel",IF(M83&lt;0,"Preis prüfen","Im Ziel")))))</f>
        <v/>
      </c>
      <c r="O83" s="18" t="n"/>
    </row>
    <row r="84" ht="21" customHeight="1">
      <c r="A84" s="18" t="n"/>
      <c r="B84" s="18" t="n"/>
      <c r="C84" s="18" t="n"/>
      <c r="D84" s="18" t="n"/>
      <c r="E84" s="39" t="n"/>
      <c r="F84" s="20" t="n"/>
      <c r="G84" s="40" t="n"/>
      <c r="H84" s="41" t="n"/>
      <c r="I84" s="35">
        <f>IF(A84="","",IF(COUNTIF(Zutaten!$B$3:$B$102,A84)=0,"",SUMIF(Zutaten!$B$3:$B$102,A84,Zutaten!$J$3:$J$102)))</f>
        <v/>
      </c>
      <c r="J84" s="35">
        <f>IF(A84="","",IFERROR(I84/F84,""))</f>
        <v/>
      </c>
      <c r="K84" s="37">
        <f>IF(A84="","",IFERROR(J84/H84,""))</f>
        <v/>
      </c>
      <c r="L84" s="35">
        <f>IF(A84="","",IFERROR(J84/IF(G84="",Parameter!$B$3,G84),""))</f>
        <v/>
      </c>
      <c r="M84" s="35">
        <f>IF(A84="","",IF(OR(H84="",L84=""),"",H84-L84))</f>
        <v/>
      </c>
      <c r="N84" s="17">
        <f>IF(A84="","",IF(COUNTIF(Zutaten!$B$3:$B$102,A84)=0,"Zutaten fehlen",IF(OR(F84="",H84=""),"Angaben fehlen",IF(K84&gt;IF(G84="",Parameter!$B$3,G84)+Parameter!$B$5,"Über Ziel",IF(M84&lt;0,"Preis prüfen","Im Ziel")))))</f>
        <v/>
      </c>
      <c r="O84" s="18" t="n"/>
    </row>
    <row r="85" ht="21" customHeight="1">
      <c r="A85" s="18" t="n"/>
      <c r="B85" s="18" t="n"/>
      <c r="C85" s="18" t="n"/>
      <c r="D85" s="18" t="n"/>
      <c r="E85" s="39" t="n"/>
      <c r="F85" s="20" t="n"/>
      <c r="G85" s="40" t="n"/>
      <c r="H85" s="41" t="n"/>
      <c r="I85" s="36">
        <f>IF(A85="","",IF(COUNTIF(Zutaten!$B$3:$B$102,A85)=0,"",SUMIF(Zutaten!$B$3:$B$102,A85,Zutaten!$J$3:$J$102)))</f>
        <v/>
      </c>
      <c r="J85" s="36">
        <f>IF(A85="","",IFERROR(I85/F85,""))</f>
        <v/>
      </c>
      <c r="K85" s="38">
        <f>IF(A85="","",IFERROR(J85/H85,""))</f>
        <v/>
      </c>
      <c r="L85" s="36">
        <f>IF(A85="","",IFERROR(J85/IF(G85="",Parameter!$B$3,G85),""))</f>
        <v/>
      </c>
      <c r="M85" s="36">
        <f>IF(A85="","",IF(OR(H85="",L85=""),"",H85-L85))</f>
        <v/>
      </c>
      <c r="N85" s="16">
        <f>IF(A85="","",IF(COUNTIF(Zutaten!$B$3:$B$102,A85)=0,"Zutaten fehlen",IF(OR(F85="",H85=""),"Angaben fehlen",IF(K85&gt;IF(G85="",Parameter!$B$3,G85)+Parameter!$B$5,"Über Ziel",IF(M85&lt;0,"Preis prüfen","Im Ziel")))))</f>
        <v/>
      </c>
      <c r="O85" s="18" t="n"/>
    </row>
    <row r="86" ht="21" customHeight="1">
      <c r="A86" s="18" t="n"/>
      <c r="B86" s="18" t="n"/>
      <c r="C86" s="18" t="n"/>
      <c r="D86" s="18" t="n"/>
      <c r="E86" s="39" t="n"/>
      <c r="F86" s="20" t="n"/>
      <c r="G86" s="40" t="n"/>
      <c r="H86" s="41" t="n"/>
      <c r="I86" s="35">
        <f>IF(A86="","",IF(COUNTIF(Zutaten!$B$3:$B$102,A86)=0,"",SUMIF(Zutaten!$B$3:$B$102,A86,Zutaten!$J$3:$J$102)))</f>
        <v/>
      </c>
      <c r="J86" s="35">
        <f>IF(A86="","",IFERROR(I86/F86,""))</f>
        <v/>
      </c>
      <c r="K86" s="37">
        <f>IF(A86="","",IFERROR(J86/H86,""))</f>
        <v/>
      </c>
      <c r="L86" s="35">
        <f>IF(A86="","",IFERROR(J86/IF(G86="",Parameter!$B$3,G86),""))</f>
        <v/>
      </c>
      <c r="M86" s="35">
        <f>IF(A86="","",IF(OR(H86="",L86=""),"",H86-L86))</f>
        <v/>
      </c>
      <c r="N86" s="17">
        <f>IF(A86="","",IF(COUNTIF(Zutaten!$B$3:$B$102,A86)=0,"Zutaten fehlen",IF(OR(F86="",H86=""),"Angaben fehlen",IF(K86&gt;IF(G86="",Parameter!$B$3,G86)+Parameter!$B$5,"Über Ziel",IF(M86&lt;0,"Preis prüfen","Im Ziel")))))</f>
        <v/>
      </c>
      <c r="O86" s="18" t="n"/>
    </row>
    <row r="87" ht="21" customHeight="1">
      <c r="A87" s="18" t="n"/>
      <c r="B87" s="18" t="n"/>
      <c r="C87" s="18" t="n"/>
      <c r="D87" s="18" t="n"/>
      <c r="E87" s="39" t="n"/>
      <c r="F87" s="20" t="n"/>
      <c r="G87" s="40" t="n"/>
      <c r="H87" s="41" t="n"/>
      <c r="I87" s="36">
        <f>IF(A87="","",IF(COUNTIF(Zutaten!$B$3:$B$102,A87)=0,"",SUMIF(Zutaten!$B$3:$B$102,A87,Zutaten!$J$3:$J$102)))</f>
        <v/>
      </c>
      <c r="J87" s="36">
        <f>IF(A87="","",IFERROR(I87/F87,""))</f>
        <v/>
      </c>
      <c r="K87" s="38">
        <f>IF(A87="","",IFERROR(J87/H87,""))</f>
        <v/>
      </c>
      <c r="L87" s="36">
        <f>IF(A87="","",IFERROR(J87/IF(G87="",Parameter!$B$3,G87),""))</f>
        <v/>
      </c>
      <c r="M87" s="36">
        <f>IF(A87="","",IF(OR(H87="",L87=""),"",H87-L87))</f>
        <v/>
      </c>
      <c r="N87" s="16">
        <f>IF(A87="","",IF(COUNTIF(Zutaten!$B$3:$B$102,A87)=0,"Zutaten fehlen",IF(OR(F87="",H87=""),"Angaben fehlen",IF(K87&gt;IF(G87="",Parameter!$B$3,G87)+Parameter!$B$5,"Über Ziel",IF(M87&lt;0,"Preis prüfen","Im Ziel")))))</f>
        <v/>
      </c>
      <c r="O87" s="18" t="n"/>
    </row>
    <row r="88" ht="21" customHeight="1">
      <c r="A88" s="18" t="n"/>
      <c r="B88" s="18" t="n"/>
      <c r="C88" s="18" t="n"/>
      <c r="D88" s="18" t="n"/>
      <c r="E88" s="39" t="n"/>
      <c r="F88" s="20" t="n"/>
      <c r="G88" s="40" t="n"/>
      <c r="H88" s="41" t="n"/>
      <c r="I88" s="35">
        <f>IF(A88="","",IF(COUNTIF(Zutaten!$B$3:$B$102,A88)=0,"",SUMIF(Zutaten!$B$3:$B$102,A88,Zutaten!$J$3:$J$102)))</f>
        <v/>
      </c>
      <c r="J88" s="35">
        <f>IF(A88="","",IFERROR(I88/F88,""))</f>
        <v/>
      </c>
      <c r="K88" s="37">
        <f>IF(A88="","",IFERROR(J88/H88,""))</f>
        <v/>
      </c>
      <c r="L88" s="35">
        <f>IF(A88="","",IFERROR(J88/IF(G88="",Parameter!$B$3,G88),""))</f>
        <v/>
      </c>
      <c r="M88" s="35">
        <f>IF(A88="","",IF(OR(H88="",L88=""),"",H88-L88))</f>
        <v/>
      </c>
      <c r="N88" s="17">
        <f>IF(A88="","",IF(COUNTIF(Zutaten!$B$3:$B$102,A88)=0,"Zutaten fehlen",IF(OR(F88="",H88=""),"Angaben fehlen",IF(K88&gt;IF(G88="",Parameter!$B$3,G88)+Parameter!$B$5,"Über Ziel",IF(M88&lt;0,"Preis prüfen","Im Ziel")))))</f>
        <v/>
      </c>
      <c r="O88" s="18" t="n"/>
    </row>
    <row r="89" ht="21" customHeight="1">
      <c r="A89" s="18" t="n"/>
      <c r="B89" s="18" t="n"/>
      <c r="C89" s="18" t="n"/>
      <c r="D89" s="18" t="n"/>
      <c r="E89" s="39" t="n"/>
      <c r="F89" s="20" t="n"/>
      <c r="G89" s="40" t="n"/>
      <c r="H89" s="41" t="n"/>
      <c r="I89" s="36">
        <f>IF(A89="","",IF(COUNTIF(Zutaten!$B$3:$B$102,A89)=0,"",SUMIF(Zutaten!$B$3:$B$102,A89,Zutaten!$J$3:$J$102)))</f>
        <v/>
      </c>
      <c r="J89" s="36">
        <f>IF(A89="","",IFERROR(I89/F89,""))</f>
        <v/>
      </c>
      <c r="K89" s="38">
        <f>IF(A89="","",IFERROR(J89/H89,""))</f>
        <v/>
      </c>
      <c r="L89" s="36">
        <f>IF(A89="","",IFERROR(J89/IF(G89="",Parameter!$B$3,G89),""))</f>
        <v/>
      </c>
      <c r="M89" s="36">
        <f>IF(A89="","",IF(OR(H89="",L89=""),"",H89-L89))</f>
        <v/>
      </c>
      <c r="N89" s="16">
        <f>IF(A89="","",IF(COUNTIF(Zutaten!$B$3:$B$102,A89)=0,"Zutaten fehlen",IF(OR(F89="",H89=""),"Angaben fehlen",IF(K89&gt;IF(G89="",Parameter!$B$3,G89)+Parameter!$B$5,"Über Ziel",IF(M89&lt;0,"Preis prüfen","Im Ziel")))))</f>
        <v/>
      </c>
      <c r="O89" s="18" t="n"/>
    </row>
    <row r="90" ht="21" customHeight="1">
      <c r="A90" s="18" t="n"/>
      <c r="B90" s="18" t="n"/>
      <c r="C90" s="18" t="n"/>
      <c r="D90" s="18" t="n"/>
      <c r="E90" s="39" t="n"/>
      <c r="F90" s="20" t="n"/>
      <c r="G90" s="40" t="n"/>
      <c r="H90" s="41" t="n"/>
      <c r="I90" s="35">
        <f>IF(A90="","",IF(COUNTIF(Zutaten!$B$3:$B$102,A90)=0,"",SUMIF(Zutaten!$B$3:$B$102,A90,Zutaten!$J$3:$J$102)))</f>
        <v/>
      </c>
      <c r="J90" s="35">
        <f>IF(A90="","",IFERROR(I90/F90,""))</f>
        <v/>
      </c>
      <c r="K90" s="37">
        <f>IF(A90="","",IFERROR(J90/H90,""))</f>
        <v/>
      </c>
      <c r="L90" s="35">
        <f>IF(A90="","",IFERROR(J90/IF(G90="",Parameter!$B$3,G90),""))</f>
        <v/>
      </c>
      <c r="M90" s="35">
        <f>IF(A90="","",IF(OR(H90="",L90=""),"",H90-L90))</f>
        <v/>
      </c>
      <c r="N90" s="17">
        <f>IF(A90="","",IF(COUNTIF(Zutaten!$B$3:$B$102,A90)=0,"Zutaten fehlen",IF(OR(F90="",H90=""),"Angaben fehlen",IF(K90&gt;IF(G90="",Parameter!$B$3,G90)+Parameter!$B$5,"Über Ziel",IF(M90&lt;0,"Preis prüfen","Im Ziel")))))</f>
        <v/>
      </c>
      <c r="O90" s="18" t="n"/>
    </row>
    <row r="91" ht="21" customHeight="1">
      <c r="A91" s="18" t="n"/>
      <c r="B91" s="18" t="n"/>
      <c r="C91" s="18" t="n"/>
      <c r="D91" s="18" t="n"/>
      <c r="E91" s="39" t="n"/>
      <c r="F91" s="20" t="n"/>
      <c r="G91" s="40" t="n"/>
      <c r="H91" s="41" t="n"/>
      <c r="I91" s="36">
        <f>IF(A91="","",IF(COUNTIF(Zutaten!$B$3:$B$102,A91)=0,"",SUMIF(Zutaten!$B$3:$B$102,A91,Zutaten!$J$3:$J$102)))</f>
        <v/>
      </c>
      <c r="J91" s="36">
        <f>IF(A91="","",IFERROR(I91/F91,""))</f>
        <v/>
      </c>
      <c r="K91" s="38">
        <f>IF(A91="","",IFERROR(J91/H91,""))</f>
        <v/>
      </c>
      <c r="L91" s="36">
        <f>IF(A91="","",IFERROR(J91/IF(G91="",Parameter!$B$3,G91),""))</f>
        <v/>
      </c>
      <c r="M91" s="36">
        <f>IF(A91="","",IF(OR(H91="",L91=""),"",H91-L91))</f>
        <v/>
      </c>
      <c r="N91" s="16">
        <f>IF(A91="","",IF(COUNTIF(Zutaten!$B$3:$B$102,A91)=0,"Zutaten fehlen",IF(OR(F91="",H91=""),"Angaben fehlen",IF(K91&gt;IF(G91="",Parameter!$B$3,G91)+Parameter!$B$5,"Über Ziel",IF(M91&lt;0,"Preis prüfen","Im Ziel")))))</f>
        <v/>
      </c>
      <c r="O91" s="18" t="n"/>
    </row>
    <row r="92" ht="21" customHeight="1">
      <c r="A92" s="18" t="n"/>
      <c r="B92" s="18" t="n"/>
      <c r="C92" s="18" t="n"/>
      <c r="D92" s="18" t="n"/>
      <c r="E92" s="39" t="n"/>
      <c r="F92" s="20" t="n"/>
      <c r="G92" s="40" t="n"/>
      <c r="H92" s="41" t="n"/>
      <c r="I92" s="35">
        <f>IF(A92="","",IF(COUNTIF(Zutaten!$B$3:$B$102,A92)=0,"",SUMIF(Zutaten!$B$3:$B$102,A92,Zutaten!$J$3:$J$102)))</f>
        <v/>
      </c>
      <c r="J92" s="35">
        <f>IF(A92="","",IFERROR(I92/F92,""))</f>
        <v/>
      </c>
      <c r="K92" s="37">
        <f>IF(A92="","",IFERROR(J92/H92,""))</f>
        <v/>
      </c>
      <c r="L92" s="35">
        <f>IF(A92="","",IFERROR(J92/IF(G92="",Parameter!$B$3,G92),""))</f>
        <v/>
      </c>
      <c r="M92" s="35">
        <f>IF(A92="","",IF(OR(H92="",L92=""),"",H92-L92))</f>
        <v/>
      </c>
      <c r="N92" s="17">
        <f>IF(A92="","",IF(COUNTIF(Zutaten!$B$3:$B$102,A92)=0,"Zutaten fehlen",IF(OR(F92="",H92=""),"Angaben fehlen",IF(K92&gt;IF(G92="",Parameter!$B$3,G92)+Parameter!$B$5,"Über Ziel",IF(M92&lt;0,"Preis prüfen","Im Ziel")))))</f>
        <v/>
      </c>
      <c r="O92" s="18" t="n"/>
    </row>
    <row r="93" ht="21" customHeight="1">
      <c r="A93" s="18" t="n"/>
      <c r="B93" s="18" t="n"/>
      <c r="C93" s="18" t="n"/>
      <c r="D93" s="18" t="n"/>
      <c r="E93" s="39" t="n"/>
      <c r="F93" s="20" t="n"/>
      <c r="G93" s="40" t="n"/>
      <c r="H93" s="41" t="n"/>
      <c r="I93" s="36">
        <f>IF(A93="","",IF(COUNTIF(Zutaten!$B$3:$B$102,A93)=0,"",SUMIF(Zutaten!$B$3:$B$102,A93,Zutaten!$J$3:$J$102)))</f>
        <v/>
      </c>
      <c r="J93" s="36">
        <f>IF(A93="","",IFERROR(I93/F93,""))</f>
        <v/>
      </c>
      <c r="K93" s="38">
        <f>IF(A93="","",IFERROR(J93/H93,""))</f>
        <v/>
      </c>
      <c r="L93" s="36">
        <f>IF(A93="","",IFERROR(J93/IF(G93="",Parameter!$B$3,G93),""))</f>
        <v/>
      </c>
      <c r="M93" s="36">
        <f>IF(A93="","",IF(OR(H93="",L93=""),"",H93-L93))</f>
        <v/>
      </c>
      <c r="N93" s="16">
        <f>IF(A93="","",IF(COUNTIF(Zutaten!$B$3:$B$102,A93)=0,"Zutaten fehlen",IF(OR(F93="",H93=""),"Angaben fehlen",IF(K93&gt;IF(G93="",Parameter!$B$3,G93)+Parameter!$B$5,"Über Ziel",IF(M93&lt;0,"Preis prüfen","Im Ziel")))))</f>
        <v/>
      </c>
      <c r="O93" s="18" t="n"/>
    </row>
    <row r="94" ht="21" customHeight="1">
      <c r="A94" s="18" t="n"/>
      <c r="B94" s="18" t="n"/>
      <c r="C94" s="18" t="n"/>
      <c r="D94" s="18" t="n"/>
      <c r="E94" s="39" t="n"/>
      <c r="F94" s="20" t="n"/>
      <c r="G94" s="40" t="n"/>
      <c r="H94" s="41" t="n"/>
      <c r="I94" s="35">
        <f>IF(A94="","",IF(COUNTIF(Zutaten!$B$3:$B$102,A94)=0,"",SUMIF(Zutaten!$B$3:$B$102,A94,Zutaten!$J$3:$J$102)))</f>
        <v/>
      </c>
      <c r="J94" s="35">
        <f>IF(A94="","",IFERROR(I94/F94,""))</f>
        <v/>
      </c>
      <c r="K94" s="37">
        <f>IF(A94="","",IFERROR(J94/H94,""))</f>
        <v/>
      </c>
      <c r="L94" s="35">
        <f>IF(A94="","",IFERROR(J94/IF(G94="",Parameter!$B$3,G94),""))</f>
        <v/>
      </c>
      <c r="M94" s="35">
        <f>IF(A94="","",IF(OR(H94="",L94=""),"",H94-L94))</f>
        <v/>
      </c>
      <c r="N94" s="17">
        <f>IF(A94="","",IF(COUNTIF(Zutaten!$B$3:$B$102,A94)=0,"Zutaten fehlen",IF(OR(F94="",H94=""),"Angaben fehlen",IF(K94&gt;IF(G94="",Parameter!$B$3,G94)+Parameter!$B$5,"Über Ziel",IF(M94&lt;0,"Preis prüfen","Im Ziel")))))</f>
        <v/>
      </c>
      <c r="O94" s="18" t="n"/>
    </row>
    <row r="95" ht="21" customHeight="1">
      <c r="A95" s="18" t="n"/>
      <c r="B95" s="18" t="n"/>
      <c r="C95" s="18" t="n"/>
      <c r="D95" s="18" t="n"/>
      <c r="E95" s="39" t="n"/>
      <c r="F95" s="20" t="n"/>
      <c r="G95" s="40" t="n"/>
      <c r="H95" s="41" t="n"/>
      <c r="I95" s="36">
        <f>IF(A95="","",IF(COUNTIF(Zutaten!$B$3:$B$102,A95)=0,"",SUMIF(Zutaten!$B$3:$B$102,A95,Zutaten!$J$3:$J$102)))</f>
        <v/>
      </c>
      <c r="J95" s="36">
        <f>IF(A95="","",IFERROR(I95/F95,""))</f>
        <v/>
      </c>
      <c r="K95" s="38">
        <f>IF(A95="","",IFERROR(J95/H95,""))</f>
        <v/>
      </c>
      <c r="L95" s="36">
        <f>IF(A95="","",IFERROR(J95/IF(G95="",Parameter!$B$3,G95),""))</f>
        <v/>
      </c>
      <c r="M95" s="36">
        <f>IF(A95="","",IF(OR(H95="",L95=""),"",H95-L95))</f>
        <v/>
      </c>
      <c r="N95" s="16">
        <f>IF(A95="","",IF(COUNTIF(Zutaten!$B$3:$B$102,A95)=0,"Zutaten fehlen",IF(OR(F95="",H95=""),"Angaben fehlen",IF(K95&gt;IF(G95="",Parameter!$B$3,G95)+Parameter!$B$5,"Über Ziel",IF(M95&lt;0,"Preis prüfen","Im Ziel")))))</f>
        <v/>
      </c>
      <c r="O95" s="18" t="n"/>
    </row>
    <row r="96" ht="21" customHeight="1">
      <c r="A96" s="18" t="n"/>
      <c r="B96" s="18" t="n"/>
      <c r="C96" s="18" t="n"/>
      <c r="D96" s="18" t="n"/>
      <c r="E96" s="39" t="n"/>
      <c r="F96" s="20" t="n"/>
      <c r="G96" s="40" t="n"/>
      <c r="H96" s="41" t="n"/>
      <c r="I96" s="35">
        <f>IF(A96="","",IF(COUNTIF(Zutaten!$B$3:$B$102,A96)=0,"",SUMIF(Zutaten!$B$3:$B$102,A96,Zutaten!$J$3:$J$102)))</f>
        <v/>
      </c>
      <c r="J96" s="35">
        <f>IF(A96="","",IFERROR(I96/F96,""))</f>
        <v/>
      </c>
      <c r="K96" s="37">
        <f>IF(A96="","",IFERROR(J96/H96,""))</f>
        <v/>
      </c>
      <c r="L96" s="35">
        <f>IF(A96="","",IFERROR(J96/IF(G96="",Parameter!$B$3,G96),""))</f>
        <v/>
      </c>
      <c r="M96" s="35">
        <f>IF(A96="","",IF(OR(H96="",L96=""),"",H96-L96))</f>
        <v/>
      </c>
      <c r="N96" s="17">
        <f>IF(A96="","",IF(COUNTIF(Zutaten!$B$3:$B$102,A96)=0,"Zutaten fehlen",IF(OR(F96="",H96=""),"Angaben fehlen",IF(K96&gt;IF(G96="",Parameter!$B$3,G96)+Parameter!$B$5,"Über Ziel",IF(M96&lt;0,"Preis prüfen","Im Ziel")))))</f>
        <v/>
      </c>
      <c r="O96" s="18" t="n"/>
    </row>
    <row r="97" ht="21" customHeight="1">
      <c r="A97" s="18" t="n"/>
      <c r="B97" s="18" t="n"/>
      <c r="C97" s="18" t="n"/>
      <c r="D97" s="18" t="n"/>
      <c r="E97" s="39" t="n"/>
      <c r="F97" s="20" t="n"/>
      <c r="G97" s="40" t="n"/>
      <c r="H97" s="41" t="n"/>
      <c r="I97" s="36">
        <f>IF(A97="","",IF(COUNTIF(Zutaten!$B$3:$B$102,A97)=0,"",SUMIF(Zutaten!$B$3:$B$102,A97,Zutaten!$J$3:$J$102)))</f>
        <v/>
      </c>
      <c r="J97" s="36">
        <f>IF(A97="","",IFERROR(I97/F97,""))</f>
        <v/>
      </c>
      <c r="K97" s="38">
        <f>IF(A97="","",IFERROR(J97/H97,""))</f>
        <v/>
      </c>
      <c r="L97" s="36">
        <f>IF(A97="","",IFERROR(J97/IF(G97="",Parameter!$B$3,G97),""))</f>
        <v/>
      </c>
      <c r="M97" s="36">
        <f>IF(A97="","",IF(OR(H97="",L97=""),"",H97-L97))</f>
        <v/>
      </c>
      <c r="N97" s="16">
        <f>IF(A97="","",IF(COUNTIF(Zutaten!$B$3:$B$102,A97)=0,"Zutaten fehlen",IF(OR(F97="",H97=""),"Angaben fehlen",IF(K97&gt;IF(G97="",Parameter!$B$3,G97)+Parameter!$B$5,"Über Ziel",IF(M97&lt;0,"Preis prüfen","Im Ziel")))))</f>
        <v/>
      </c>
      <c r="O97" s="18" t="n"/>
    </row>
    <row r="98" ht="21" customHeight="1">
      <c r="A98" s="18" t="n"/>
      <c r="B98" s="18" t="n"/>
      <c r="C98" s="18" t="n"/>
      <c r="D98" s="18" t="n"/>
      <c r="E98" s="39" t="n"/>
      <c r="F98" s="20" t="n"/>
      <c r="G98" s="40" t="n"/>
      <c r="H98" s="41" t="n"/>
      <c r="I98" s="35">
        <f>IF(A98="","",IF(COUNTIF(Zutaten!$B$3:$B$102,A98)=0,"",SUMIF(Zutaten!$B$3:$B$102,A98,Zutaten!$J$3:$J$102)))</f>
        <v/>
      </c>
      <c r="J98" s="35">
        <f>IF(A98="","",IFERROR(I98/F98,""))</f>
        <v/>
      </c>
      <c r="K98" s="37">
        <f>IF(A98="","",IFERROR(J98/H98,""))</f>
        <v/>
      </c>
      <c r="L98" s="35">
        <f>IF(A98="","",IFERROR(J98/IF(G98="",Parameter!$B$3,G98),""))</f>
        <v/>
      </c>
      <c r="M98" s="35">
        <f>IF(A98="","",IF(OR(H98="",L98=""),"",H98-L98))</f>
        <v/>
      </c>
      <c r="N98" s="17">
        <f>IF(A98="","",IF(COUNTIF(Zutaten!$B$3:$B$102,A98)=0,"Zutaten fehlen",IF(OR(F98="",H98=""),"Angaben fehlen",IF(K98&gt;IF(G98="",Parameter!$B$3,G98)+Parameter!$B$5,"Über Ziel",IF(M98&lt;0,"Preis prüfen","Im Ziel")))))</f>
        <v/>
      </c>
      <c r="O98" s="18" t="n"/>
    </row>
    <row r="99" ht="21" customHeight="1">
      <c r="A99" s="18" t="n"/>
      <c r="B99" s="18" t="n"/>
      <c r="C99" s="18" t="n"/>
      <c r="D99" s="18" t="n"/>
      <c r="E99" s="39" t="n"/>
      <c r="F99" s="20" t="n"/>
      <c r="G99" s="40" t="n"/>
      <c r="H99" s="41" t="n"/>
      <c r="I99" s="36">
        <f>IF(A99="","",IF(COUNTIF(Zutaten!$B$3:$B$102,A99)=0,"",SUMIF(Zutaten!$B$3:$B$102,A99,Zutaten!$J$3:$J$102)))</f>
        <v/>
      </c>
      <c r="J99" s="36">
        <f>IF(A99="","",IFERROR(I99/F99,""))</f>
        <v/>
      </c>
      <c r="K99" s="38">
        <f>IF(A99="","",IFERROR(J99/H99,""))</f>
        <v/>
      </c>
      <c r="L99" s="36">
        <f>IF(A99="","",IFERROR(J99/IF(G99="",Parameter!$B$3,G99),""))</f>
        <v/>
      </c>
      <c r="M99" s="36">
        <f>IF(A99="","",IF(OR(H99="",L99=""),"",H99-L99))</f>
        <v/>
      </c>
      <c r="N99" s="16">
        <f>IF(A99="","",IF(COUNTIF(Zutaten!$B$3:$B$102,A99)=0,"Zutaten fehlen",IF(OR(F99="",H99=""),"Angaben fehlen",IF(K99&gt;IF(G99="",Parameter!$B$3,G99)+Parameter!$B$5,"Über Ziel",IF(M99&lt;0,"Preis prüfen","Im Ziel")))))</f>
        <v/>
      </c>
      <c r="O99" s="18" t="n"/>
    </row>
    <row r="100" ht="21" customHeight="1">
      <c r="A100" s="18" t="n"/>
      <c r="B100" s="18" t="n"/>
      <c r="C100" s="18" t="n"/>
      <c r="D100" s="18" t="n"/>
      <c r="E100" s="39" t="n"/>
      <c r="F100" s="20" t="n"/>
      <c r="G100" s="40" t="n"/>
      <c r="H100" s="41" t="n"/>
      <c r="I100" s="35">
        <f>IF(A100="","",IF(COUNTIF(Zutaten!$B$3:$B$102,A100)=0,"",SUMIF(Zutaten!$B$3:$B$102,A100,Zutaten!$J$3:$J$102)))</f>
        <v/>
      </c>
      <c r="J100" s="35">
        <f>IF(A100="","",IFERROR(I100/F100,""))</f>
        <v/>
      </c>
      <c r="K100" s="37">
        <f>IF(A100="","",IFERROR(J100/H100,""))</f>
        <v/>
      </c>
      <c r="L100" s="35">
        <f>IF(A100="","",IFERROR(J100/IF(G100="",Parameter!$B$3,G100),""))</f>
        <v/>
      </c>
      <c r="M100" s="35">
        <f>IF(A100="","",IF(OR(H100="",L100=""),"",H100-L100))</f>
        <v/>
      </c>
      <c r="N100" s="17">
        <f>IF(A100="","",IF(COUNTIF(Zutaten!$B$3:$B$102,A100)=0,"Zutaten fehlen",IF(OR(F100="",H100=""),"Angaben fehlen",IF(K100&gt;IF(G100="",Parameter!$B$3,G100)+Parameter!$B$5,"Über Ziel",IF(M100&lt;0,"Preis prüfen","Im Ziel")))))</f>
        <v/>
      </c>
      <c r="O100" s="18" t="n"/>
    </row>
    <row r="101" ht="21" customHeight="1">
      <c r="A101" s="18" t="n"/>
      <c r="B101" s="18" t="n"/>
      <c r="C101" s="18" t="n"/>
      <c r="D101" s="18" t="n"/>
      <c r="E101" s="39" t="n"/>
      <c r="F101" s="20" t="n"/>
      <c r="G101" s="40" t="n"/>
      <c r="H101" s="41" t="n"/>
      <c r="I101" s="36">
        <f>IF(A101="","",IF(COUNTIF(Zutaten!$B$3:$B$102,A101)=0,"",SUMIF(Zutaten!$B$3:$B$102,A101,Zutaten!$J$3:$J$102)))</f>
        <v/>
      </c>
      <c r="J101" s="36">
        <f>IF(A101="","",IFERROR(I101/F101,""))</f>
        <v/>
      </c>
      <c r="K101" s="38">
        <f>IF(A101="","",IFERROR(J101/H101,""))</f>
        <v/>
      </c>
      <c r="L101" s="36">
        <f>IF(A101="","",IFERROR(J101/IF(G101="",Parameter!$B$3,G101),""))</f>
        <v/>
      </c>
      <c r="M101" s="36">
        <f>IF(A101="","",IF(OR(H101="",L101=""),"",H101-L101))</f>
        <v/>
      </c>
      <c r="N101" s="16">
        <f>IF(A101="","",IF(COUNTIF(Zutaten!$B$3:$B$102,A101)=0,"Zutaten fehlen",IF(OR(F101="",H101=""),"Angaben fehlen",IF(K101&gt;IF(G101="",Parameter!$B$3,G101)+Parameter!$B$5,"Über Ziel",IF(M101&lt;0,"Preis prüfen","Im Ziel")))))</f>
        <v/>
      </c>
      <c r="O101" s="18" t="n"/>
    </row>
    <row r="102" ht="21" customHeight="1">
      <c r="A102" s="18" t="n"/>
      <c r="B102" s="18" t="n"/>
      <c r="C102" s="18" t="n"/>
      <c r="D102" s="18" t="n"/>
      <c r="E102" s="39" t="n"/>
      <c r="F102" s="20" t="n"/>
      <c r="G102" s="40" t="n"/>
      <c r="H102" s="41" t="n"/>
      <c r="I102" s="35">
        <f>IF(A102="","",IF(COUNTIF(Zutaten!$B$3:$B$102,A102)=0,"",SUMIF(Zutaten!$B$3:$B$102,A102,Zutaten!$J$3:$J$102)))</f>
        <v/>
      </c>
      <c r="J102" s="35">
        <f>IF(A102="","",IFERROR(I102/F102,""))</f>
        <v/>
      </c>
      <c r="K102" s="37">
        <f>IF(A102="","",IFERROR(J102/H102,""))</f>
        <v/>
      </c>
      <c r="L102" s="35">
        <f>IF(A102="","",IFERROR(J102/IF(G102="",Parameter!$B$3,G102),""))</f>
        <v/>
      </c>
      <c r="M102" s="35">
        <f>IF(A102="","",IF(OR(H102="",L102=""),"",H102-L102))</f>
        <v/>
      </c>
      <c r="N102" s="17">
        <f>IF(A102="","",IF(COUNTIF(Zutaten!$B$3:$B$102,A102)=0,"Zutaten fehlen",IF(OR(F102="",H102=""),"Angaben fehlen",IF(K102&gt;IF(G102="",Parameter!$B$3,G102)+Parameter!$B$5,"Über Ziel",IF(M102&lt;0,"Preis prüfen","Im Ziel")))))</f>
        <v/>
      </c>
      <c r="O102" s="18" t="n"/>
    </row>
  </sheetData>
  <autoFilter ref="A2:O102"/>
  <mergeCells count="1">
    <mergeCell ref="A1:O1"/>
  </mergeCells>
  <conditionalFormatting sqref="A3:A102">
    <cfRule type="expression" priority="1" dxfId="0">
      <formula>AND($A3&lt;&gt;"",COUNTIF($A$3:$A$102,$A3)&gt;1)</formula>
    </cfRule>
  </conditionalFormatting>
  <conditionalFormatting sqref="A3:H102">
    <cfRule type="expression" priority="2" dxfId="2">
      <formula>AND(COUNTA($A3:$H3)&gt;0,OR($A3="",$B3="",$C3="",$D3="",$E3="",$F3="",$H3=""))</formula>
    </cfRule>
  </conditionalFormatting>
  <conditionalFormatting sqref="M3:M102">
    <cfRule type="expression" priority="3" dxfId="2">
      <formula>AND($M3&lt;&gt;"",$M3&lt;0)</formula>
    </cfRule>
  </conditionalFormatting>
  <conditionalFormatting sqref="N3:N102">
    <cfRule type="expression" priority="4" dxfId="0">
      <formula>OR($N3="Über Ziel",$N3="Preis prüfen",$N3="Angaben fehlen",$N3="Zutaten fehlen")</formula>
    </cfRule>
    <cfRule type="expression" priority="5" dxfId="1">
      <formula>$N3="Im Ziel"</formula>
    </cfRule>
  </conditionalFormatting>
  <dataValidations count="7">
    <dataValidation sqref="A3:A102" showErrorMessage="1" showInputMessage="1" allowBlank="1" errorTitle="Ungültige Rezept-ID" error="Die ID muss mit R- beginnen und innerhalb der Tabelle eindeutig sein." type="custom" errorStyle="stop">
      <formula1>OR(A3="",AND(LEFT(A3,2)="R-",COUNTIF($A$3:$A$102,A3)=1))</formula1>
    </dataValidation>
    <dataValidation sqref="C3:C102" showErrorMessage="1" showInputMessage="1" allowBlank="1" errorTitle="Ungültige Kategorie" error="Bitte eine Kategorie aus der Liste auswählen." type="list" errorStyle="stop">
      <formula1>"Vorspeise,Hauptgericht,Dessert,Getränk,Beilage"</formula1>
    </dataValidation>
    <dataValidation sqref="D3:D102" showErrorMessage="1" showInputMessage="1" allowBlank="1" errorTitle="Ungültige Zuständigkeit" error="Bitte eine fiktive Funktionsrolle aus der Liste auswählen." type="list" errorStyle="stop">
      <formula1>"Küchenkoordination,Serviceplanung,Cateringplanung"</formula1>
    </dataValidation>
    <dataValidation sqref="E3:E102" showErrorMessage="1" showInputMessage="1" allowBlank="1" errorTitle="Datum außerhalb des Zeitraums" error="Das Datum muss innerhalb des in Parameter festgelegten Betrachtungszeitraums liegen." type="date" errorStyle="stop" operator="between">
      <formula1>Parameter!$B$6</formula1>
      <formula2>Parameter!$B$7</formula2>
    </dataValidation>
    <dataValidation sqref="F3:F102" showErrorMessage="1" showInputMessage="1" allowBlank="1" errorTitle="Ungültige Portionenzahl" error="Bitte eine ganze Portionenzahl innerhalb der Parametergrenze eingeben." type="whole" errorStyle="stop" operator="between">
      <formula1>1</formula1>
      <formula2>Parameter!$B$8</formula2>
    </dataValidation>
    <dataValidation sqref="G3:G102" showErrorMessage="1" showInputMessage="1" allowBlank="1" errorTitle="Ungültiger Zielwert" error="Bitte einen Ziel-Wareneinsatz innerhalb der Parametergrenzen eingeben." type="decimal" errorStyle="stop" operator="between">
      <formula1>Parameter!$B$12</formula1>
      <formula2>Parameter!$B$13</formula2>
    </dataValidation>
    <dataValidation sqref="H3:H102" showErrorMessage="1" showInputMessage="1" allowBlank="1" errorTitle="Ungültiger Planpreis" error="Bitte einen nicht negativen Preis innerhalb der Parametergrenze eingeben." type="decimal" errorStyle="stop" operator="between">
      <formula1>0</formula1>
      <formula2>Parameter!$B$9</formula2>
    </dataValidation>
  </dataValidations>
  <pageMargins left="0.35" right="0.35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28" customWidth="1" min="3" max="3"/>
    <col width="18" customWidth="1" min="4" max="4"/>
    <col width="13" customWidth="1" min="5" max="5"/>
    <col width="18" customWidth="1" min="6" max="6"/>
    <col width="17" customWidth="1" min="7" max="7"/>
    <col width="13" customWidth="1" min="8" max="8"/>
    <col width="21" customWidth="1" min="9" max="9"/>
    <col width="22" customWidth="1" min="10" max="10"/>
    <col width="22" customWidth="1" min="11" max="11"/>
    <col width="38" customWidth="1" min="12" max="12"/>
  </cols>
  <sheetData>
    <row r="1" ht="28" customHeight="1">
      <c r="A1" s="1" t="inlineStr">
        <is>
          <t>Zutaten – Mengen von Packung und Rezept müssen dieselbe Einheit verwenden</t>
        </is>
      </c>
    </row>
    <row r="2" ht="32" customHeight="1">
      <c r="A2" s="14" t="inlineStr">
        <is>
          <t>Positions-ID</t>
        </is>
      </c>
      <c r="B2" s="14" t="inlineStr">
        <is>
          <t>Rezept-ID</t>
        </is>
      </c>
      <c r="C2" s="14" t="inlineStr">
        <is>
          <t>Zutat</t>
        </is>
      </c>
      <c r="D2" s="14" t="inlineStr">
        <is>
          <t>Packungsmenge</t>
        </is>
      </c>
      <c r="E2" s="14" t="inlineStr">
        <is>
          <t>Einheit</t>
        </is>
      </c>
      <c r="F2" s="14" t="inlineStr">
        <is>
          <t>Packungspreis</t>
        </is>
      </c>
      <c r="G2" s="14" t="inlineStr">
        <is>
          <t>Rezeptmenge</t>
        </is>
      </c>
      <c r="H2" s="14" t="inlineStr">
        <is>
          <t>Schwund</t>
        </is>
      </c>
      <c r="I2" s="14" t="inlineStr">
        <is>
          <t>Kosten vor Schwund</t>
        </is>
      </c>
      <c r="J2" s="14" t="inlineStr">
        <is>
          <t>Kosten inkl. Schwund</t>
        </is>
      </c>
      <c r="K2" s="14" t="inlineStr">
        <is>
          <t>Kostenanteil im Rezept</t>
        </is>
      </c>
      <c r="L2" s="14" t="inlineStr">
        <is>
          <t>Notiz</t>
        </is>
      </c>
    </row>
    <row r="3" ht="21" customHeight="1">
      <c r="A3" s="18" t="inlineStr">
        <is>
          <t>P-001</t>
        </is>
      </c>
      <c r="B3" s="18" t="inlineStr">
        <is>
          <t>R-001</t>
        </is>
      </c>
      <c r="C3" s="18" t="inlineStr">
        <is>
          <t>Tomatenbasis</t>
        </is>
      </c>
      <c r="D3" s="42" t="n">
        <v>3</v>
      </c>
      <c r="E3" s="18" t="inlineStr">
        <is>
          <t>kg</t>
        </is>
      </c>
      <c r="F3" s="41" t="n">
        <v>9.6</v>
      </c>
      <c r="G3" s="42" t="n">
        <v>2.4</v>
      </c>
      <c r="H3" s="40" t="n">
        <v>0.04</v>
      </c>
      <c r="I3" s="36">
        <f>IF(OR(B3="",D3="",F3="",G3=""),"",IFERROR(G3/D3*F3,""))</f>
        <v/>
      </c>
      <c r="J3" s="36">
        <f>IF(I3="","",IFERROR(I3/(1-IF(H3="",0,H3)),""))</f>
        <v/>
      </c>
      <c r="K3" s="38">
        <f>IF(OR(B3="",J3=""),"",IFERROR(J3/SUMIF($B$3:$B$102,B3,$J$3:$J$102),""))</f>
        <v/>
      </c>
      <c r="L3" s="18" t="inlineStr">
        <is>
          <t>Fiktive Einkaufsannahme</t>
        </is>
      </c>
    </row>
    <row r="4" ht="21" customHeight="1">
      <c r="A4" s="18" t="inlineStr">
        <is>
          <t>P-002</t>
        </is>
      </c>
      <c r="B4" s="18" t="inlineStr">
        <is>
          <t>R-001</t>
        </is>
      </c>
      <c r="C4" s="18" t="inlineStr">
        <is>
          <t>Gemüsefond</t>
        </is>
      </c>
      <c r="D4" s="42" t="n">
        <v>1</v>
      </c>
      <c r="E4" s="18" t="inlineStr">
        <is>
          <t>l</t>
        </is>
      </c>
      <c r="F4" s="41" t="n">
        <v>2.4</v>
      </c>
      <c r="G4" s="42" t="n">
        <v>1.5</v>
      </c>
      <c r="H4" s="40" t="n">
        <v>0</v>
      </c>
      <c r="I4" s="35">
        <f>IF(OR(B4="",D4="",F4="",G4=""),"",IFERROR(G4/D4*F4,""))</f>
        <v/>
      </c>
      <c r="J4" s="35">
        <f>IF(I4="","",IFERROR(I4/(1-IF(H4="",0,H4)),""))</f>
        <v/>
      </c>
      <c r="K4" s="37">
        <f>IF(OR(B4="",J4=""),"",IFERROR(J4/SUMIF($B$3:$B$102,B4,$J$3:$J$102),""))</f>
        <v/>
      </c>
      <c r="L4" s="18" t="inlineStr">
        <is>
          <t>Fiktive Einkaufsannahme</t>
        </is>
      </c>
    </row>
    <row r="5" ht="21" customHeight="1">
      <c r="A5" s="18" t="inlineStr">
        <is>
          <t>P-003</t>
        </is>
      </c>
      <c r="B5" s="18" t="inlineStr">
        <is>
          <t>R-002</t>
        </is>
      </c>
      <c r="C5" s="18" t="inlineStr">
        <is>
          <t>Pasta trocken</t>
        </is>
      </c>
      <c r="D5" s="42" t="n">
        <v>5</v>
      </c>
      <c r="E5" s="18" t="inlineStr">
        <is>
          <t>kg</t>
        </is>
      </c>
      <c r="F5" s="41" t="n">
        <v>12.5</v>
      </c>
      <c r="G5" s="42" t="n">
        <v>1.2</v>
      </c>
      <c r="H5" s="40" t="n">
        <v>0</v>
      </c>
      <c r="I5" s="36">
        <f>IF(OR(B5="",D5="",F5="",G5=""),"",IFERROR(G5/D5*F5,""))</f>
        <v/>
      </c>
      <c r="J5" s="36">
        <f>IF(I5="","",IFERROR(I5/(1-IF(H5="",0,H5)),""))</f>
        <v/>
      </c>
      <c r="K5" s="38">
        <f>IF(OR(B5="",J5=""),"",IFERROR(J5/SUMIF($B$3:$B$102,B5,$J$3:$J$102),""))</f>
        <v/>
      </c>
      <c r="L5" s="18" t="inlineStr">
        <is>
          <t>Fiktive Einkaufsannahme</t>
        </is>
      </c>
    </row>
    <row r="6" ht="21" customHeight="1">
      <c r="A6" s="18" t="inlineStr">
        <is>
          <t>P-004</t>
        </is>
      </c>
      <c r="B6" s="18" t="inlineStr">
        <is>
          <t>R-002</t>
        </is>
      </c>
      <c r="C6" s="18" t="inlineStr">
        <is>
          <t>Kräuterpesto</t>
        </is>
      </c>
      <c r="D6" s="42" t="n">
        <v>1</v>
      </c>
      <c r="E6" s="18" t="inlineStr">
        <is>
          <t>kg</t>
        </is>
      </c>
      <c r="F6" s="41" t="n">
        <v>15.8</v>
      </c>
      <c r="G6" s="42" t="n">
        <v>0.45</v>
      </c>
      <c r="H6" s="40" t="n">
        <v>0.03</v>
      </c>
      <c r="I6" s="35">
        <f>IF(OR(B6="",D6="",F6="",G6=""),"",IFERROR(G6/D6*F6,""))</f>
        <v/>
      </c>
      <c r="J6" s="35">
        <f>IF(I6="","",IFERROR(I6/(1-IF(H6="",0,H6)),""))</f>
        <v/>
      </c>
      <c r="K6" s="37">
        <f>IF(OR(B6="",J6=""),"",IFERROR(J6/SUMIF($B$3:$B$102,B6,$J$3:$J$102),""))</f>
        <v/>
      </c>
      <c r="L6" s="18" t="inlineStr">
        <is>
          <t>Fiktive Einkaufsannahme</t>
        </is>
      </c>
    </row>
    <row r="7" ht="21" customHeight="1">
      <c r="A7" s="18" t="inlineStr">
        <is>
          <t>P-005</t>
        </is>
      </c>
      <c r="B7" s="18" t="inlineStr">
        <is>
          <t>R-003</t>
        </is>
      </c>
      <c r="C7" s="18" t="inlineStr">
        <is>
          <t>Kartoffeln</t>
        </is>
      </c>
      <c r="D7" s="42" t="n">
        <v>10</v>
      </c>
      <c r="E7" s="18" t="inlineStr">
        <is>
          <t>kg</t>
        </is>
      </c>
      <c r="F7" s="41" t="n">
        <v>14</v>
      </c>
      <c r="G7" s="42" t="n">
        <v>3</v>
      </c>
      <c r="H7" s="40" t="n">
        <v>0.12</v>
      </c>
      <c r="I7" s="36">
        <f>IF(OR(B7="",D7="",F7="",G7=""),"",IFERROR(G7/D7*F7,""))</f>
        <v/>
      </c>
      <c r="J7" s="36">
        <f>IF(I7="","",IFERROR(I7/(1-IF(H7="",0,H7)),""))</f>
        <v/>
      </c>
      <c r="K7" s="38">
        <f>IF(OR(B7="",J7=""),"",IFERROR(J7/SUMIF($B$3:$B$102,B7,$J$3:$J$102),""))</f>
        <v/>
      </c>
      <c r="L7" s="18" t="inlineStr">
        <is>
          <t>Fiktive Einkaufsannahme</t>
        </is>
      </c>
    </row>
    <row r="8" ht="21" customHeight="1">
      <c r="A8" s="18" t="inlineStr">
        <is>
          <t>P-006</t>
        </is>
      </c>
      <c r="B8" s="18" t="inlineStr">
        <is>
          <t>R-003</t>
        </is>
      </c>
      <c r="C8" s="18" t="inlineStr">
        <is>
          <t>Kräuterquark</t>
        </is>
      </c>
      <c r="D8" s="42" t="n">
        <v>2</v>
      </c>
      <c r="E8" s="18" t="inlineStr">
        <is>
          <t>kg</t>
        </is>
      </c>
      <c r="F8" s="41" t="n">
        <v>9.800000000000001</v>
      </c>
      <c r="G8" s="42" t="n">
        <v>1.2</v>
      </c>
      <c r="H8" s="40" t="n">
        <v>0.02</v>
      </c>
      <c r="I8" s="35">
        <f>IF(OR(B8="",D8="",F8="",G8=""),"",IFERROR(G8/D8*F8,""))</f>
        <v/>
      </c>
      <c r="J8" s="35">
        <f>IF(I8="","",IFERROR(I8/(1-IF(H8="",0,H8)),""))</f>
        <v/>
      </c>
      <c r="K8" s="37">
        <f>IF(OR(B8="",J8=""),"",IFERROR(J8/SUMIF($B$3:$B$102,B8,$J$3:$J$102),""))</f>
        <v/>
      </c>
      <c r="L8" s="18" t="inlineStr">
        <is>
          <t>Fiktive Einkaufsannahme</t>
        </is>
      </c>
    </row>
    <row r="9" ht="21" customHeight="1">
      <c r="A9" s="18" t="inlineStr">
        <is>
          <t>P-007</t>
        </is>
      </c>
      <c r="B9" s="18" t="inlineStr">
        <is>
          <t>R-004</t>
        </is>
      </c>
      <c r="C9" s="18" t="inlineStr">
        <is>
          <t>Apfelkompott-Mischung</t>
        </is>
      </c>
      <c r="D9" s="42" t="n">
        <v>5</v>
      </c>
      <c r="E9" s="18" t="inlineStr">
        <is>
          <t>kg</t>
        </is>
      </c>
      <c r="F9" s="41" t="n">
        <v>12.8</v>
      </c>
      <c r="G9" s="42" t="n">
        <v>2.6</v>
      </c>
      <c r="H9" s="40" t="n">
        <v>0.18</v>
      </c>
      <c r="I9" s="36">
        <f>IF(OR(B9="",D9="",F9="",G9=""),"",IFERROR(G9/D9*F9,""))</f>
        <v/>
      </c>
      <c r="J9" s="36">
        <f>IF(I9="","",IFERROR(I9/(1-IF(H9="",0,H9)),""))</f>
        <v/>
      </c>
      <c r="K9" s="38">
        <f>IF(OR(B9="",J9=""),"",IFERROR(J9/SUMIF($B$3:$B$102,B9,$J$3:$J$102),""))</f>
        <v/>
      </c>
      <c r="L9" s="18" t="inlineStr">
        <is>
          <t>Fiktiver Schwund-Warnfall</t>
        </is>
      </c>
    </row>
    <row r="10" ht="21" customHeight="1">
      <c r="A10" s="18" t="inlineStr">
        <is>
          <t>P-008</t>
        </is>
      </c>
      <c r="B10" s="18" t="inlineStr">
        <is>
          <t>R-005</t>
        </is>
      </c>
      <c r="C10" s="18" t="inlineStr">
        <is>
          <t>Limonadensirup</t>
        </is>
      </c>
      <c r="D10" s="42" t="n">
        <v>5</v>
      </c>
      <c r="E10" s="18" t="inlineStr">
        <is>
          <t>l</t>
        </is>
      </c>
      <c r="F10" s="41" t="n">
        <v>22</v>
      </c>
      <c r="G10" s="42" t="n">
        <v>0.8</v>
      </c>
      <c r="H10" s="40" t="n">
        <v>0</v>
      </c>
      <c r="I10" s="35">
        <f>IF(OR(B10="",D10="",F10="",G10=""),"",IFERROR(G10/D10*F10,""))</f>
        <v/>
      </c>
      <c r="J10" s="35">
        <f>IF(I10="","",IFERROR(I10/(1-IF(H10="",0,H10)),""))</f>
        <v/>
      </c>
      <c r="K10" s="37">
        <f>IF(OR(B10="",J10=""),"",IFERROR(J10/SUMIF($B$3:$B$102,B10,$J$3:$J$102),""))</f>
        <v/>
      </c>
      <c r="L10" s="18" t="inlineStr">
        <is>
          <t>Fiktive Einkaufsannahme</t>
        </is>
      </c>
    </row>
    <row r="11" ht="21" customHeight="1">
      <c r="A11" s="18" t="inlineStr">
        <is>
          <t>P-009</t>
        </is>
      </c>
      <c r="B11" s="18" t="inlineStr">
        <is>
          <t>R-005</t>
        </is>
      </c>
      <c r="C11" s="18" t="inlineStr">
        <is>
          <t>Mineralwasser</t>
        </is>
      </c>
      <c r="D11" s="42" t="n">
        <v>12</v>
      </c>
      <c r="E11" s="18" t="inlineStr">
        <is>
          <t>l</t>
        </is>
      </c>
      <c r="F11" s="41" t="n">
        <v>6</v>
      </c>
      <c r="G11" s="42" t="n">
        <v>6</v>
      </c>
      <c r="H11" s="40" t="n">
        <v>0</v>
      </c>
      <c r="I11" s="36">
        <f>IF(OR(B11="",D11="",F11="",G11=""),"",IFERROR(G11/D11*F11,""))</f>
        <v/>
      </c>
      <c r="J11" s="36">
        <f>IF(I11="","",IFERROR(I11/(1-IF(H11="",0,H11)),""))</f>
        <v/>
      </c>
      <c r="K11" s="38">
        <f>IF(OR(B11="",J11=""),"",IFERROR(J11/SUMIF($B$3:$B$102,B11,$J$3:$J$102),""))</f>
        <v/>
      </c>
      <c r="L11" s="18" t="inlineStr">
        <is>
          <t>Fiktive Einkaufsannahme</t>
        </is>
      </c>
    </row>
    <row r="12" ht="21" customHeight="1">
      <c r="A12" s="18" t="inlineStr">
        <is>
          <t>P-010</t>
        </is>
      </c>
      <c r="B12" s="18" t="inlineStr">
        <is>
          <t>R-006</t>
        </is>
      </c>
      <c r="C12" s="18" t="inlineStr">
        <is>
          <t>Kaffeebohnen</t>
        </is>
      </c>
      <c r="D12" s="42" t="n">
        <v>1</v>
      </c>
      <c r="E12" s="18" t="inlineStr">
        <is>
          <t>kg</t>
        </is>
      </c>
      <c r="F12" s="41" t="n">
        <v>18.5</v>
      </c>
      <c r="G12" s="42" t="n">
        <v>0.24</v>
      </c>
      <c r="H12" s="40" t="n">
        <v>0.02</v>
      </c>
      <c r="I12" s="35">
        <f>IF(OR(B12="",D12="",F12="",G12=""),"",IFERROR(G12/D12*F12,""))</f>
        <v/>
      </c>
      <c r="J12" s="35">
        <f>IF(I12="","",IFERROR(I12/(1-IF(H12="",0,H12)),""))</f>
        <v/>
      </c>
      <c r="K12" s="37">
        <f>IF(OR(B12="",J12=""),"",IFERROR(J12/SUMIF($B$3:$B$102,B12,$J$3:$J$102),""))</f>
        <v/>
      </c>
      <c r="L12" s="18" t="inlineStr">
        <is>
          <t>Fiktive Einkaufsannahme</t>
        </is>
      </c>
    </row>
    <row r="13" ht="21" customHeight="1">
      <c r="A13" s="18" t="inlineStr">
        <is>
          <t>P-011</t>
        </is>
      </c>
      <c r="B13" s="18" t="inlineStr">
        <is>
          <t>R-007</t>
        </is>
      </c>
      <c r="C13" s="18" t="inlineStr">
        <is>
          <t>Kräuterteebeutel</t>
        </is>
      </c>
      <c r="D13" s="42" t="n">
        <v>100</v>
      </c>
      <c r="E13" s="18" t="inlineStr">
        <is>
          <t>Stück</t>
        </is>
      </c>
      <c r="F13" s="41" t="n">
        <v>14</v>
      </c>
      <c r="G13" s="42" t="n">
        <v>25</v>
      </c>
      <c r="H13" s="40" t="n">
        <v>0</v>
      </c>
      <c r="I13" s="36">
        <f>IF(OR(B13="",D13="",F13="",G13=""),"",IFERROR(G13/D13*F13,""))</f>
        <v/>
      </c>
      <c r="J13" s="36">
        <f>IF(I13="","",IFERROR(I13/(1-IF(H13="",0,H13)),""))</f>
        <v/>
      </c>
      <c r="K13" s="38">
        <f>IF(OR(B13="",J13=""),"",IFERROR(J13/SUMIF($B$3:$B$102,B13,$J$3:$J$102),""))</f>
        <v/>
      </c>
      <c r="L13" s="18" t="inlineStr">
        <is>
          <t>Fiktive Einkaufsannahme</t>
        </is>
      </c>
    </row>
    <row r="14" ht="21" customHeight="1">
      <c r="A14" s="18" t="inlineStr">
        <is>
          <t>P-012</t>
        </is>
      </c>
      <c r="B14" s="18" t="inlineStr">
        <is>
          <t>R-008</t>
        </is>
      </c>
      <c r="C14" s="18" t="inlineStr">
        <is>
          <t>Brotmischung</t>
        </is>
      </c>
      <c r="D14" s="42" t="n">
        <v>5</v>
      </c>
      <c r="E14" s="18" t="inlineStr">
        <is>
          <t>kg</t>
        </is>
      </c>
      <c r="F14" s="41" t="n">
        <v>11.8</v>
      </c>
      <c r="G14" s="42" t="n">
        <v>1.5</v>
      </c>
      <c r="H14" s="40" t="n">
        <v>0.08</v>
      </c>
      <c r="I14" s="35">
        <f>IF(OR(B14="",D14="",F14="",G14=""),"",IFERROR(G14/D14*F14,""))</f>
        <v/>
      </c>
      <c r="J14" s="35">
        <f>IF(I14="","",IFERROR(I14/(1-IF(H14="",0,H14)),""))</f>
        <v/>
      </c>
      <c r="K14" s="37">
        <f>IF(OR(B14="",J14=""),"",IFERROR(J14/SUMIF($B$3:$B$102,B14,$J$3:$J$102),""))</f>
        <v/>
      </c>
      <c r="L14" s="18" t="inlineStr">
        <is>
          <t>Fiktive Einkaufsannahme</t>
        </is>
      </c>
    </row>
    <row r="15" ht="21" customHeight="1">
      <c r="A15" s="18" t="n"/>
      <c r="B15" s="18" t="n"/>
      <c r="C15" s="18" t="n"/>
      <c r="D15" s="42" t="n"/>
      <c r="E15" s="18" t="n"/>
      <c r="F15" s="41" t="n"/>
      <c r="G15" s="42" t="n"/>
      <c r="H15" s="40" t="n"/>
      <c r="I15" s="36">
        <f>IF(OR(B15="",D15="",F15="",G15=""),"",IFERROR(G15/D15*F15,""))</f>
        <v/>
      </c>
      <c r="J15" s="36">
        <f>IF(I15="","",IFERROR(I15/(1-IF(H15="",0,H15)),""))</f>
        <v/>
      </c>
      <c r="K15" s="38">
        <f>IF(OR(B15="",J15=""),"",IFERROR(J15/SUMIF($B$3:$B$102,B15,$J$3:$J$102),""))</f>
        <v/>
      </c>
      <c r="L15" s="18" t="n"/>
    </row>
    <row r="16" ht="21" customHeight="1">
      <c r="A16" s="18" t="n"/>
      <c r="B16" s="18" t="n"/>
      <c r="C16" s="18" t="n"/>
      <c r="D16" s="42" t="n"/>
      <c r="E16" s="18" t="n"/>
      <c r="F16" s="41" t="n"/>
      <c r="G16" s="42" t="n"/>
      <c r="H16" s="40" t="n"/>
      <c r="I16" s="35">
        <f>IF(OR(B16="",D16="",F16="",G16=""),"",IFERROR(G16/D16*F16,""))</f>
        <v/>
      </c>
      <c r="J16" s="35">
        <f>IF(I16="","",IFERROR(I16/(1-IF(H16="",0,H16)),""))</f>
        <v/>
      </c>
      <c r="K16" s="37">
        <f>IF(OR(B16="",J16=""),"",IFERROR(J16/SUMIF($B$3:$B$102,B16,$J$3:$J$102),""))</f>
        <v/>
      </c>
      <c r="L16" s="18" t="n"/>
    </row>
    <row r="17" ht="21" customHeight="1">
      <c r="A17" s="18" t="n"/>
      <c r="B17" s="18" t="n"/>
      <c r="C17" s="18" t="n"/>
      <c r="D17" s="42" t="n"/>
      <c r="E17" s="18" t="n"/>
      <c r="F17" s="41" t="n"/>
      <c r="G17" s="42" t="n"/>
      <c r="H17" s="40" t="n"/>
      <c r="I17" s="36">
        <f>IF(OR(B17="",D17="",F17="",G17=""),"",IFERROR(G17/D17*F17,""))</f>
        <v/>
      </c>
      <c r="J17" s="36">
        <f>IF(I17="","",IFERROR(I17/(1-IF(H17="",0,H17)),""))</f>
        <v/>
      </c>
      <c r="K17" s="38">
        <f>IF(OR(B17="",J17=""),"",IFERROR(J17/SUMIF($B$3:$B$102,B17,$J$3:$J$102),""))</f>
        <v/>
      </c>
      <c r="L17" s="18" t="n"/>
    </row>
    <row r="18" ht="21" customHeight="1">
      <c r="A18" s="18" t="n"/>
      <c r="B18" s="18" t="n"/>
      <c r="C18" s="18" t="n"/>
      <c r="D18" s="42" t="n"/>
      <c r="E18" s="18" t="n"/>
      <c r="F18" s="41" t="n"/>
      <c r="G18" s="42" t="n"/>
      <c r="H18" s="40" t="n"/>
      <c r="I18" s="35">
        <f>IF(OR(B18="",D18="",F18="",G18=""),"",IFERROR(G18/D18*F18,""))</f>
        <v/>
      </c>
      <c r="J18" s="35">
        <f>IF(I18="","",IFERROR(I18/(1-IF(H18="",0,H18)),""))</f>
        <v/>
      </c>
      <c r="K18" s="37">
        <f>IF(OR(B18="",J18=""),"",IFERROR(J18/SUMIF($B$3:$B$102,B18,$J$3:$J$102),""))</f>
        <v/>
      </c>
      <c r="L18" s="18" t="n"/>
    </row>
    <row r="19" ht="21" customHeight="1">
      <c r="A19" s="18" t="n"/>
      <c r="B19" s="18" t="n"/>
      <c r="C19" s="18" t="n"/>
      <c r="D19" s="42" t="n"/>
      <c r="E19" s="18" t="n"/>
      <c r="F19" s="41" t="n"/>
      <c r="G19" s="42" t="n"/>
      <c r="H19" s="40" t="n"/>
      <c r="I19" s="36">
        <f>IF(OR(B19="",D19="",F19="",G19=""),"",IFERROR(G19/D19*F19,""))</f>
        <v/>
      </c>
      <c r="J19" s="36">
        <f>IF(I19="","",IFERROR(I19/(1-IF(H19="",0,H19)),""))</f>
        <v/>
      </c>
      <c r="K19" s="38">
        <f>IF(OR(B19="",J19=""),"",IFERROR(J19/SUMIF($B$3:$B$102,B19,$J$3:$J$102),""))</f>
        <v/>
      </c>
      <c r="L19" s="18" t="n"/>
    </row>
    <row r="20" ht="21" customHeight="1">
      <c r="A20" s="18" t="n"/>
      <c r="B20" s="18" t="n"/>
      <c r="C20" s="18" t="n"/>
      <c r="D20" s="42" t="n"/>
      <c r="E20" s="18" t="n"/>
      <c r="F20" s="41" t="n"/>
      <c r="G20" s="42" t="n"/>
      <c r="H20" s="40" t="n"/>
      <c r="I20" s="35">
        <f>IF(OR(B20="",D20="",F20="",G20=""),"",IFERROR(G20/D20*F20,""))</f>
        <v/>
      </c>
      <c r="J20" s="35">
        <f>IF(I20="","",IFERROR(I20/(1-IF(H20="",0,H20)),""))</f>
        <v/>
      </c>
      <c r="K20" s="37">
        <f>IF(OR(B20="",J20=""),"",IFERROR(J20/SUMIF($B$3:$B$102,B20,$J$3:$J$102),""))</f>
        <v/>
      </c>
      <c r="L20" s="18" t="n"/>
    </row>
    <row r="21" ht="21" customHeight="1">
      <c r="A21" s="18" t="n"/>
      <c r="B21" s="18" t="n"/>
      <c r="C21" s="18" t="n"/>
      <c r="D21" s="42" t="n"/>
      <c r="E21" s="18" t="n"/>
      <c r="F21" s="41" t="n"/>
      <c r="G21" s="42" t="n"/>
      <c r="H21" s="40" t="n"/>
      <c r="I21" s="36">
        <f>IF(OR(B21="",D21="",F21="",G21=""),"",IFERROR(G21/D21*F21,""))</f>
        <v/>
      </c>
      <c r="J21" s="36">
        <f>IF(I21="","",IFERROR(I21/(1-IF(H21="",0,H21)),""))</f>
        <v/>
      </c>
      <c r="K21" s="38">
        <f>IF(OR(B21="",J21=""),"",IFERROR(J21/SUMIF($B$3:$B$102,B21,$J$3:$J$102),""))</f>
        <v/>
      </c>
      <c r="L21" s="18" t="n"/>
    </row>
    <row r="22" ht="21" customHeight="1">
      <c r="A22" s="18" t="n"/>
      <c r="B22" s="18" t="n"/>
      <c r="C22" s="18" t="n"/>
      <c r="D22" s="42" t="n"/>
      <c r="E22" s="18" t="n"/>
      <c r="F22" s="41" t="n"/>
      <c r="G22" s="42" t="n"/>
      <c r="H22" s="40" t="n"/>
      <c r="I22" s="35">
        <f>IF(OR(B22="",D22="",F22="",G22=""),"",IFERROR(G22/D22*F22,""))</f>
        <v/>
      </c>
      <c r="J22" s="35">
        <f>IF(I22="","",IFERROR(I22/(1-IF(H22="",0,H22)),""))</f>
        <v/>
      </c>
      <c r="K22" s="37">
        <f>IF(OR(B22="",J22=""),"",IFERROR(J22/SUMIF($B$3:$B$102,B22,$J$3:$J$102),""))</f>
        <v/>
      </c>
      <c r="L22" s="18" t="n"/>
    </row>
    <row r="23" ht="21" customHeight="1">
      <c r="A23" s="18" t="n"/>
      <c r="B23" s="18" t="n"/>
      <c r="C23" s="18" t="n"/>
      <c r="D23" s="42" t="n"/>
      <c r="E23" s="18" t="n"/>
      <c r="F23" s="41" t="n"/>
      <c r="G23" s="42" t="n"/>
      <c r="H23" s="40" t="n"/>
      <c r="I23" s="36">
        <f>IF(OR(B23="",D23="",F23="",G23=""),"",IFERROR(G23/D23*F23,""))</f>
        <v/>
      </c>
      <c r="J23" s="36">
        <f>IF(I23="","",IFERROR(I23/(1-IF(H23="",0,H23)),""))</f>
        <v/>
      </c>
      <c r="K23" s="38">
        <f>IF(OR(B23="",J23=""),"",IFERROR(J23/SUMIF($B$3:$B$102,B23,$J$3:$J$102),""))</f>
        <v/>
      </c>
      <c r="L23" s="18" t="n"/>
    </row>
    <row r="24" ht="21" customHeight="1">
      <c r="A24" s="18" t="n"/>
      <c r="B24" s="18" t="n"/>
      <c r="C24" s="18" t="n"/>
      <c r="D24" s="42" t="n"/>
      <c r="E24" s="18" t="n"/>
      <c r="F24" s="41" t="n"/>
      <c r="G24" s="42" t="n"/>
      <c r="H24" s="40" t="n"/>
      <c r="I24" s="35">
        <f>IF(OR(B24="",D24="",F24="",G24=""),"",IFERROR(G24/D24*F24,""))</f>
        <v/>
      </c>
      <c r="J24" s="35">
        <f>IF(I24="","",IFERROR(I24/(1-IF(H24="",0,H24)),""))</f>
        <v/>
      </c>
      <c r="K24" s="37">
        <f>IF(OR(B24="",J24=""),"",IFERROR(J24/SUMIF($B$3:$B$102,B24,$J$3:$J$102),""))</f>
        <v/>
      </c>
      <c r="L24" s="18" t="n"/>
    </row>
    <row r="25" ht="21" customHeight="1">
      <c r="A25" s="18" t="n"/>
      <c r="B25" s="18" t="n"/>
      <c r="C25" s="18" t="n"/>
      <c r="D25" s="42" t="n"/>
      <c r="E25" s="18" t="n"/>
      <c r="F25" s="41" t="n"/>
      <c r="G25" s="42" t="n"/>
      <c r="H25" s="40" t="n"/>
      <c r="I25" s="36">
        <f>IF(OR(B25="",D25="",F25="",G25=""),"",IFERROR(G25/D25*F25,""))</f>
        <v/>
      </c>
      <c r="J25" s="36">
        <f>IF(I25="","",IFERROR(I25/(1-IF(H25="",0,H25)),""))</f>
        <v/>
      </c>
      <c r="K25" s="38">
        <f>IF(OR(B25="",J25=""),"",IFERROR(J25/SUMIF($B$3:$B$102,B25,$J$3:$J$102),""))</f>
        <v/>
      </c>
      <c r="L25" s="18" t="n"/>
    </row>
    <row r="26" ht="21" customHeight="1">
      <c r="A26" s="18" t="n"/>
      <c r="B26" s="18" t="n"/>
      <c r="C26" s="18" t="n"/>
      <c r="D26" s="42" t="n"/>
      <c r="E26" s="18" t="n"/>
      <c r="F26" s="41" t="n"/>
      <c r="G26" s="42" t="n"/>
      <c r="H26" s="40" t="n"/>
      <c r="I26" s="35">
        <f>IF(OR(B26="",D26="",F26="",G26=""),"",IFERROR(G26/D26*F26,""))</f>
        <v/>
      </c>
      <c r="J26" s="35">
        <f>IF(I26="","",IFERROR(I26/(1-IF(H26="",0,H26)),""))</f>
        <v/>
      </c>
      <c r="K26" s="37">
        <f>IF(OR(B26="",J26=""),"",IFERROR(J26/SUMIF($B$3:$B$102,B26,$J$3:$J$102),""))</f>
        <v/>
      </c>
      <c r="L26" s="18" t="n"/>
    </row>
    <row r="27" ht="21" customHeight="1">
      <c r="A27" s="18" t="n"/>
      <c r="B27" s="18" t="n"/>
      <c r="C27" s="18" t="n"/>
      <c r="D27" s="42" t="n"/>
      <c r="E27" s="18" t="n"/>
      <c r="F27" s="41" t="n"/>
      <c r="G27" s="42" t="n"/>
      <c r="H27" s="40" t="n"/>
      <c r="I27" s="36">
        <f>IF(OR(B27="",D27="",F27="",G27=""),"",IFERROR(G27/D27*F27,""))</f>
        <v/>
      </c>
      <c r="J27" s="36">
        <f>IF(I27="","",IFERROR(I27/(1-IF(H27="",0,H27)),""))</f>
        <v/>
      </c>
      <c r="K27" s="38">
        <f>IF(OR(B27="",J27=""),"",IFERROR(J27/SUMIF($B$3:$B$102,B27,$J$3:$J$102),""))</f>
        <v/>
      </c>
      <c r="L27" s="18" t="n"/>
    </row>
    <row r="28" ht="21" customHeight="1">
      <c r="A28" s="18" t="n"/>
      <c r="B28" s="18" t="n"/>
      <c r="C28" s="18" t="n"/>
      <c r="D28" s="42" t="n"/>
      <c r="E28" s="18" t="n"/>
      <c r="F28" s="41" t="n"/>
      <c r="G28" s="42" t="n"/>
      <c r="H28" s="40" t="n"/>
      <c r="I28" s="35">
        <f>IF(OR(B28="",D28="",F28="",G28=""),"",IFERROR(G28/D28*F28,""))</f>
        <v/>
      </c>
      <c r="J28" s="35">
        <f>IF(I28="","",IFERROR(I28/(1-IF(H28="",0,H28)),""))</f>
        <v/>
      </c>
      <c r="K28" s="37">
        <f>IF(OR(B28="",J28=""),"",IFERROR(J28/SUMIF($B$3:$B$102,B28,$J$3:$J$102),""))</f>
        <v/>
      </c>
      <c r="L28" s="18" t="n"/>
    </row>
    <row r="29" ht="21" customHeight="1">
      <c r="A29" s="18" t="n"/>
      <c r="B29" s="18" t="n"/>
      <c r="C29" s="18" t="n"/>
      <c r="D29" s="42" t="n"/>
      <c r="E29" s="18" t="n"/>
      <c r="F29" s="41" t="n"/>
      <c r="G29" s="42" t="n"/>
      <c r="H29" s="40" t="n"/>
      <c r="I29" s="36">
        <f>IF(OR(B29="",D29="",F29="",G29=""),"",IFERROR(G29/D29*F29,""))</f>
        <v/>
      </c>
      <c r="J29" s="36">
        <f>IF(I29="","",IFERROR(I29/(1-IF(H29="",0,H29)),""))</f>
        <v/>
      </c>
      <c r="K29" s="38">
        <f>IF(OR(B29="",J29=""),"",IFERROR(J29/SUMIF($B$3:$B$102,B29,$J$3:$J$102),""))</f>
        <v/>
      </c>
      <c r="L29" s="18" t="n"/>
    </row>
    <row r="30" ht="21" customHeight="1">
      <c r="A30" s="18" t="n"/>
      <c r="B30" s="18" t="n"/>
      <c r="C30" s="18" t="n"/>
      <c r="D30" s="42" t="n"/>
      <c r="E30" s="18" t="n"/>
      <c r="F30" s="41" t="n"/>
      <c r="G30" s="42" t="n"/>
      <c r="H30" s="40" t="n"/>
      <c r="I30" s="35">
        <f>IF(OR(B30="",D30="",F30="",G30=""),"",IFERROR(G30/D30*F30,""))</f>
        <v/>
      </c>
      <c r="J30" s="35">
        <f>IF(I30="","",IFERROR(I30/(1-IF(H30="",0,H30)),""))</f>
        <v/>
      </c>
      <c r="K30" s="37">
        <f>IF(OR(B30="",J30=""),"",IFERROR(J30/SUMIF($B$3:$B$102,B30,$J$3:$J$102),""))</f>
        <v/>
      </c>
      <c r="L30" s="18" t="n"/>
    </row>
    <row r="31" ht="21" customHeight="1">
      <c r="A31" s="18" t="n"/>
      <c r="B31" s="18" t="n"/>
      <c r="C31" s="18" t="n"/>
      <c r="D31" s="42" t="n"/>
      <c r="E31" s="18" t="n"/>
      <c r="F31" s="41" t="n"/>
      <c r="G31" s="42" t="n"/>
      <c r="H31" s="40" t="n"/>
      <c r="I31" s="36">
        <f>IF(OR(B31="",D31="",F31="",G31=""),"",IFERROR(G31/D31*F31,""))</f>
        <v/>
      </c>
      <c r="J31" s="36">
        <f>IF(I31="","",IFERROR(I31/(1-IF(H31="",0,H31)),""))</f>
        <v/>
      </c>
      <c r="K31" s="38">
        <f>IF(OR(B31="",J31=""),"",IFERROR(J31/SUMIF($B$3:$B$102,B31,$J$3:$J$102),""))</f>
        <v/>
      </c>
      <c r="L31" s="18" t="n"/>
    </row>
    <row r="32" ht="21" customHeight="1">
      <c r="A32" s="18" t="n"/>
      <c r="B32" s="18" t="n"/>
      <c r="C32" s="18" t="n"/>
      <c r="D32" s="42" t="n"/>
      <c r="E32" s="18" t="n"/>
      <c r="F32" s="41" t="n"/>
      <c r="G32" s="42" t="n"/>
      <c r="H32" s="40" t="n"/>
      <c r="I32" s="35">
        <f>IF(OR(B32="",D32="",F32="",G32=""),"",IFERROR(G32/D32*F32,""))</f>
        <v/>
      </c>
      <c r="J32" s="35">
        <f>IF(I32="","",IFERROR(I32/(1-IF(H32="",0,H32)),""))</f>
        <v/>
      </c>
      <c r="K32" s="37">
        <f>IF(OR(B32="",J32=""),"",IFERROR(J32/SUMIF($B$3:$B$102,B32,$J$3:$J$102),""))</f>
        <v/>
      </c>
      <c r="L32" s="18" t="n"/>
    </row>
    <row r="33" ht="21" customHeight="1">
      <c r="A33" s="18" t="n"/>
      <c r="B33" s="18" t="n"/>
      <c r="C33" s="18" t="n"/>
      <c r="D33" s="42" t="n"/>
      <c r="E33" s="18" t="n"/>
      <c r="F33" s="41" t="n"/>
      <c r="G33" s="42" t="n"/>
      <c r="H33" s="40" t="n"/>
      <c r="I33" s="36">
        <f>IF(OR(B33="",D33="",F33="",G33=""),"",IFERROR(G33/D33*F33,""))</f>
        <v/>
      </c>
      <c r="J33" s="36">
        <f>IF(I33="","",IFERROR(I33/(1-IF(H33="",0,H33)),""))</f>
        <v/>
      </c>
      <c r="K33" s="38">
        <f>IF(OR(B33="",J33=""),"",IFERROR(J33/SUMIF($B$3:$B$102,B33,$J$3:$J$102),""))</f>
        <v/>
      </c>
      <c r="L33" s="18" t="n"/>
    </row>
    <row r="34" ht="21" customHeight="1">
      <c r="A34" s="18" t="n"/>
      <c r="B34" s="18" t="n"/>
      <c r="C34" s="18" t="n"/>
      <c r="D34" s="42" t="n"/>
      <c r="E34" s="18" t="n"/>
      <c r="F34" s="41" t="n"/>
      <c r="G34" s="42" t="n"/>
      <c r="H34" s="40" t="n"/>
      <c r="I34" s="35">
        <f>IF(OR(B34="",D34="",F34="",G34=""),"",IFERROR(G34/D34*F34,""))</f>
        <v/>
      </c>
      <c r="J34" s="35">
        <f>IF(I34="","",IFERROR(I34/(1-IF(H34="",0,H34)),""))</f>
        <v/>
      </c>
      <c r="K34" s="37">
        <f>IF(OR(B34="",J34=""),"",IFERROR(J34/SUMIF($B$3:$B$102,B34,$J$3:$J$102),""))</f>
        <v/>
      </c>
      <c r="L34" s="18" t="n"/>
    </row>
    <row r="35" ht="21" customHeight="1">
      <c r="A35" s="18" t="n"/>
      <c r="B35" s="18" t="n"/>
      <c r="C35" s="18" t="n"/>
      <c r="D35" s="42" t="n"/>
      <c r="E35" s="18" t="n"/>
      <c r="F35" s="41" t="n"/>
      <c r="G35" s="42" t="n"/>
      <c r="H35" s="40" t="n"/>
      <c r="I35" s="36">
        <f>IF(OR(B35="",D35="",F35="",G35=""),"",IFERROR(G35/D35*F35,""))</f>
        <v/>
      </c>
      <c r="J35" s="36">
        <f>IF(I35="","",IFERROR(I35/(1-IF(H35="",0,H35)),""))</f>
        <v/>
      </c>
      <c r="K35" s="38">
        <f>IF(OR(B35="",J35=""),"",IFERROR(J35/SUMIF($B$3:$B$102,B35,$J$3:$J$102),""))</f>
        <v/>
      </c>
      <c r="L35" s="18" t="n"/>
    </row>
    <row r="36" ht="21" customHeight="1">
      <c r="A36" s="18" t="n"/>
      <c r="B36" s="18" t="n"/>
      <c r="C36" s="18" t="n"/>
      <c r="D36" s="42" t="n"/>
      <c r="E36" s="18" t="n"/>
      <c r="F36" s="41" t="n"/>
      <c r="G36" s="42" t="n"/>
      <c r="H36" s="40" t="n"/>
      <c r="I36" s="35">
        <f>IF(OR(B36="",D36="",F36="",G36=""),"",IFERROR(G36/D36*F36,""))</f>
        <v/>
      </c>
      <c r="J36" s="35">
        <f>IF(I36="","",IFERROR(I36/(1-IF(H36="",0,H36)),""))</f>
        <v/>
      </c>
      <c r="K36" s="37">
        <f>IF(OR(B36="",J36=""),"",IFERROR(J36/SUMIF($B$3:$B$102,B36,$J$3:$J$102),""))</f>
        <v/>
      </c>
      <c r="L36" s="18" t="n"/>
    </row>
    <row r="37" ht="21" customHeight="1">
      <c r="A37" s="18" t="n"/>
      <c r="B37" s="18" t="n"/>
      <c r="C37" s="18" t="n"/>
      <c r="D37" s="42" t="n"/>
      <c r="E37" s="18" t="n"/>
      <c r="F37" s="41" t="n"/>
      <c r="G37" s="42" t="n"/>
      <c r="H37" s="40" t="n"/>
      <c r="I37" s="36">
        <f>IF(OR(B37="",D37="",F37="",G37=""),"",IFERROR(G37/D37*F37,""))</f>
        <v/>
      </c>
      <c r="J37" s="36">
        <f>IF(I37="","",IFERROR(I37/(1-IF(H37="",0,H37)),""))</f>
        <v/>
      </c>
      <c r="K37" s="38">
        <f>IF(OR(B37="",J37=""),"",IFERROR(J37/SUMIF($B$3:$B$102,B37,$J$3:$J$102),""))</f>
        <v/>
      </c>
      <c r="L37" s="18" t="n"/>
    </row>
    <row r="38" ht="21" customHeight="1">
      <c r="A38" s="18" t="n"/>
      <c r="B38" s="18" t="n"/>
      <c r="C38" s="18" t="n"/>
      <c r="D38" s="42" t="n"/>
      <c r="E38" s="18" t="n"/>
      <c r="F38" s="41" t="n"/>
      <c r="G38" s="42" t="n"/>
      <c r="H38" s="40" t="n"/>
      <c r="I38" s="35">
        <f>IF(OR(B38="",D38="",F38="",G38=""),"",IFERROR(G38/D38*F38,""))</f>
        <v/>
      </c>
      <c r="J38" s="35">
        <f>IF(I38="","",IFERROR(I38/(1-IF(H38="",0,H38)),""))</f>
        <v/>
      </c>
      <c r="K38" s="37">
        <f>IF(OR(B38="",J38=""),"",IFERROR(J38/SUMIF($B$3:$B$102,B38,$J$3:$J$102),""))</f>
        <v/>
      </c>
      <c r="L38" s="18" t="n"/>
    </row>
    <row r="39" ht="21" customHeight="1">
      <c r="A39" s="18" t="n"/>
      <c r="B39" s="18" t="n"/>
      <c r="C39" s="18" t="n"/>
      <c r="D39" s="42" t="n"/>
      <c r="E39" s="18" t="n"/>
      <c r="F39" s="41" t="n"/>
      <c r="G39" s="42" t="n"/>
      <c r="H39" s="40" t="n"/>
      <c r="I39" s="36">
        <f>IF(OR(B39="",D39="",F39="",G39=""),"",IFERROR(G39/D39*F39,""))</f>
        <v/>
      </c>
      <c r="J39" s="36">
        <f>IF(I39="","",IFERROR(I39/(1-IF(H39="",0,H39)),""))</f>
        <v/>
      </c>
      <c r="K39" s="38">
        <f>IF(OR(B39="",J39=""),"",IFERROR(J39/SUMIF($B$3:$B$102,B39,$J$3:$J$102),""))</f>
        <v/>
      </c>
      <c r="L39" s="18" t="n"/>
    </row>
    <row r="40" ht="21" customHeight="1">
      <c r="A40" s="18" t="n"/>
      <c r="B40" s="18" t="n"/>
      <c r="C40" s="18" t="n"/>
      <c r="D40" s="42" t="n"/>
      <c r="E40" s="18" t="n"/>
      <c r="F40" s="41" t="n"/>
      <c r="G40" s="42" t="n"/>
      <c r="H40" s="40" t="n"/>
      <c r="I40" s="35">
        <f>IF(OR(B40="",D40="",F40="",G40=""),"",IFERROR(G40/D40*F40,""))</f>
        <v/>
      </c>
      <c r="J40" s="35">
        <f>IF(I40="","",IFERROR(I40/(1-IF(H40="",0,H40)),""))</f>
        <v/>
      </c>
      <c r="K40" s="37">
        <f>IF(OR(B40="",J40=""),"",IFERROR(J40/SUMIF($B$3:$B$102,B40,$J$3:$J$102),""))</f>
        <v/>
      </c>
      <c r="L40" s="18" t="n"/>
    </row>
    <row r="41" ht="21" customHeight="1">
      <c r="A41" s="18" t="n"/>
      <c r="B41" s="18" t="n"/>
      <c r="C41" s="18" t="n"/>
      <c r="D41" s="42" t="n"/>
      <c r="E41" s="18" t="n"/>
      <c r="F41" s="41" t="n"/>
      <c r="G41" s="42" t="n"/>
      <c r="H41" s="40" t="n"/>
      <c r="I41" s="36">
        <f>IF(OR(B41="",D41="",F41="",G41=""),"",IFERROR(G41/D41*F41,""))</f>
        <v/>
      </c>
      <c r="J41" s="36">
        <f>IF(I41="","",IFERROR(I41/(1-IF(H41="",0,H41)),""))</f>
        <v/>
      </c>
      <c r="K41" s="38">
        <f>IF(OR(B41="",J41=""),"",IFERROR(J41/SUMIF($B$3:$B$102,B41,$J$3:$J$102),""))</f>
        <v/>
      </c>
      <c r="L41" s="18" t="n"/>
    </row>
    <row r="42" ht="21" customHeight="1">
      <c r="A42" s="18" t="n"/>
      <c r="B42" s="18" t="n"/>
      <c r="C42" s="18" t="n"/>
      <c r="D42" s="42" t="n"/>
      <c r="E42" s="18" t="n"/>
      <c r="F42" s="41" t="n"/>
      <c r="G42" s="42" t="n"/>
      <c r="H42" s="40" t="n"/>
      <c r="I42" s="35">
        <f>IF(OR(B42="",D42="",F42="",G42=""),"",IFERROR(G42/D42*F42,""))</f>
        <v/>
      </c>
      <c r="J42" s="35">
        <f>IF(I42="","",IFERROR(I42/(1-IF(H42="",0,H42)),""))</f>
        <v/>
      </c>
      <c r="K42" s="37">
        <f>IF(OR(B42="",J42=""),"",IFERROR(J42/SUMIF($B$3:$B$102,B42,$J$3:$J$102),""))</f>
        <v/>
      </c>
      <c r="L42" s="18" t="n"/>
    </row>
    <row r="43" ht="21" customHeight="1">
      <c r="A43" s="18" t="n"/>
      <c r="B43" s="18" t="n"/>
      <c r="C43" s="18" t="n"/>
      <c r="D43" s="42" t="n"/>
      <c r="E43" s="18" t="n"/>
      <c r="F43" s="41" t="n"/>
      <c r="G43" s="42" t="n"/>
      <c r="H43" s="40" t="n"/>
      <c r="I43" s="36">
        <f>IF(OR(B43="",D43="",F43="",G43=""),"",IFERROR(G43/D43*F43,""))</f>
        <v/>
      </c>
      <c r="J43" s="36">
        <f>IF(I43="","",IFERROR(I43/(1-IF(H43="",0,H43)),""))</f>
        <v/>
      </c>
      <c r="K43" s="38">
        <f>IF(OR(B43="",J43=""),"",IFERROR(J43/SUMIF($B$3:$B$102,B43,$J$3:$J$102),""))</f>
        <v/>
      </c>
      <c r="L43" s="18" t="n"/>
    </row>
    <row r="44" ht="21" customHeight="1">
      <c r="A44" s="18" t="n"/>
      <c r="B44" s="18" t="n"/>
      <c r="C44" s="18" t="n"/>
      <c r="D44" s="42" t="n"/>
      <c r="E44" s="18" t="n"/>
      <c r="F44" s="41" t="n"/>
      <c r="G44" s="42" t="n"/>
      <c r="H44" s="40" t="n"/>
      <c r="I44" s="35">
        <f>IF(OR(B44="",D44="",F44="",G44=""),"",IFERROR(G44/D44*F44,""))</f>
        <v/>
      </c>
      <c r="J44" s="35">
        <f>IF(I44="","",IFERROR(I44/(1-IF(H44="",0,H44)),""))</f>
        <v/>
      </c>
      <c r="K44" s="37">
        <f>IF(OR(B44="",J44=""),"",IFERROR(J44/SUMIF($B$3:$B$102,B44,$J$3:$J$102),""))</f>
        <v/>
      </c>
      <c r="L44" s="18" t="n"/>
    </row>
    <row r="45" ht="21" customHeight="1">
      <c r="A45" s="18" t="n"/>
      <c r="B45" s="18" t="n"/>
      <c r="C45" s="18" t="n"/>
      <c r="D45" s="42" t="n"/>
      <c r="E45" s="18" t="n"/>
      <c r="F45" s="41" t="n"/>
      <c r="G45" s="42" t="n"/>
      <c r="H45" s="40" t="n"/>
      <c r="I45" s="36">
        <f>IF(OR(B45="",D45="",F45="",G45=""),"",IFERROR(G45/D45*F45,""))</f>
        <v/>
      </c>
      <c r="J45" s="36">
        <f>IF(I45="","",IFERROR(I45/(1-IF(H45="",0,H45)),""))</f>
        <v/>
      </c>
      <c r="K45" s="38">
        <f>IF(OR(B45="",J45=""),"",IFERROR(J45/SUMIF($B$3:$B$102,B45,$J$3:$J$102),""))</f>
        <v/>
      </c>
      <c r="L45" s="18" t="n"/>
    </row>
    <row r="46" ht="21" customHeight="1">
      <c r="A46" s="18" t="n"/>
      <c r="B46" s="18" t="n"/>
      <c r="C46" s="18" t="n"/>
      <c r="D46" s="42" t="n"/>
      <c r="E46" s="18" t="n"/>
      <c r="F46" s="41" t="n"/>
      <c r="G46" s="42" t="n"/>
      <c r="H46" s="40" t="n"/>
      <c r="I46" s="35">
        <f>IF(OR(B46="",D46="",F46="",G46=""),"",IFERROR(G46/D46*F46,""))</f>
        <v/>
      </c>
      <c r="J46" s="35">
        <f>IF(I46="","",IFERROR(I46/(1-IF(H46="",0,H46)),""))</f>
        <v/>
      </c>
      <c r="K46" s="37">
        <f>IF(OR(B46="",J46=""),"",IFERROR(J46/SUMIF($B$3:$B$102,B46,$J$3:$J$102),""))</f>
        <v/>
      </c>
      <c r="L46" s="18" t="n"/>
    </row>
    <row r="47" ht="21" customHeight="1">
      <c r="A47" s="18" t="n"/>
      <c r="B47" s="18" t="n"/>
      <c r="C47" s="18" t="n"/>
      <c r="D47" s="42" t="n"/>
      <c r="E47" s="18" t="n"/>
      <c r="F47" s="41" t="n"/>
      <c r="G47" s="42" t="n"/>
      <c r="H47" s="40" t="n"/>
      <c r="I47" s="36">
        <f>IF(OR(B47="",D47="",F47="",G47=""),"",IFERROR(G47/D47*F47,""))</f>
        <v/>
      </c>
      <c r="J47" s="36">
        <f>IF(I47="","",IFERROR(I47/(1-IF(H47="",0,H47)),""))</f>
        <v/>
      </c>
      <c r="K47" s="38">
        <f>IF(OR(B47="",J47=""),"",IFERROR(J47/SUMIF($B$3:$B$102,B47,$J$3:$J$102),""))</f>
        <v/>
      </c>
      <c r="L47" s="18" t="n"/>
    </row>
    <row r="48" ht="21" customHeight="1">
      <c r="A48" s="18" t="n"/>
      <c r="B48" s="18" t="n"/>
      <c r="C48" s="18" t="n"/>
      <c r="D48" s="42" t="n"/>
      <c r="E48" s="18" t="n"/>
      <c r="F48" s="41" t="n"/>
      <c r="G48" s="42" t="n"/>
      <c r="H48" s="40" t="n"/>
      <c r="I48" s="35">
        <f>IF(OR(B48="",D48="",F48="",G48=""),"",IFERROR(G48/D48*F48,""))</f>
        <v/>
      </c>
      <c r="J48" s="35">
        <f>IF(I48="","",IFERROR(I48/(1-IF(H48="",0,H48)),""))</f>
        <v/>
      </c>
      <c r="K48" s="37">
        <f>IF(OR(B48="",J48=""),"",IFERROR(J48/SUMIF($B$3:$B$102,B48,$J$3:$J$102),""))</f>
        <v/>
      </c>
      <c r="L48" s="18" t="n"/>
    </row>
    <row r="49" ht="21" customHeight="1">
      <c r="A49" s="18" t="n"/>
      <c r="B49" s="18" t="n"/>
      <c r="C49" s="18" t="n"/>
      <c r="D49" s="42" t="n"/>
      <c r="E49" s="18" t="n"/>
      <c r="F49" s="41" t="n"/>
      <c r="G49" s="42" t="n"/>
      <c r="H49" s="40" t="n"/>
      <c r="I49" s="36">
        <f>IF(OR(B49="",D49="",F49="",G49=""),"",IFERROR(G49/D49*F49,""))</f>
        <v/>
      </c>
      <c r="J49" s="36">
        <f>IF(I49="","",IFERROR(I49/(1-IF(H49="",0,H49)),""))</f>
        <v/>
      </c>
      <c r="K49" s="38">
        <f>IF(OR(B49="",J49=""),"",IFERROR(J49/SUMIF($B$3:$B$102,B49,$J$3:$J$102),""))</f>
        <v/>
      </c>
      <c r="L49" s="18" t="n"/>
    </row>
    <row r="50" ht="21" customHeight="1">
      <c r="A50" s="18" t="n"/>
      <c r="B50" s="18" t="n"/>
      <c r="C50" s="18" t="n"/>
      <c r="D50" s="42" t="n"/>
      <c r="E50" s="18" t="n"/>
      <c r="F50" s="41" t="n"/>
      <c r="G50" s="42" t="n"/>
      <c r="H50" s="40" t="n"/>
      <c r="I50" s="35">
        <f>IF(OR(B50="",D50="",F50="",G50=""),"",IFERROR(G50/D50*F50,""))</f>
        <v/>
      </c>
      <c r="J50" s="35">
        <f>IF(I50="","",IFERROR(I50/(1-IF(H50="",0,H50)),""))</f>
        <v/>
      </c>
      <c r="K50" s="37">
        <f>IF(OR(B50="",J50=""),"",IFERROR(J50/SUMIF($B$3:$B$102,B50,$J$3:$J$102),""))</f>
        <v/>
      </c>
      <c r="L50" s="18" t="n"/>
    </row>
    <row r="51" ht="21" customHeight="1">
      <c r="A51" s="18" t="n"/>
      <c r="B51" s="18" t="n"/>
      <c r="C51" s="18" t="n"/>
      <c r="D51" s="42" t="n"/>
      <c r="E51" s="18" t="n"/>
      <c r="F51" s="41" t="n"/>
      <c r="G51" s="42" t="n"/>
      <c r="H51" s="40" t="n"/>
      <c r="I51" s="36">
        <f>IF(OR(B51="",D51="",F51="",G51=""),"",IFERROR(G51/D51*F51,""))</f>
        <v/>
      </c>
      <c r="J51" s="36">
        <f>IF(I51="","",IFERROR(I51/(1-IF(H51="",0,H51)),""))</f>
        <v/>
      </c>
      <c r="K51" s="38">
        <f>IF(OR(B51="",J51=""),"",IFERROR(J51/SUMIF($B$3:$B$102,B51,$J$3:$J$102),""))</f>
        <v/>
      </c>
      <c r="L51" s="18" t="n"/>
    </row>
    <row r="52" ht="21" customHeight="1">
      <c r="A52" s="18" t="n"/>
      <c r="B52" s="18" t="n"/>
      <c r="C52" s="18" t="n"/>
      <c r="D52" s="42" t="n"/>
      <c r="E52" s="18" t="n"/>
      <c r="F52" s="41" t="n"/>
      <c r="G52" s="42" t="n"/>
      <c r="H52" s="40" t="n"/>
      <c r="I52" s="35">
        <f>IF(OR(B52="",D52="",F52="",G52=""),"",IFERROR(G52/D52*F52,""))</f>
        <v/>
      </c>
      <c r="J52" s="35">
        <f>IF(I52="","",IFERROR(I52/(1-IF(H52="",0,H52)),""))</f>
        <v/>
      </c>
      <c r="K52" s="37">
        <f>IF(OR(B52="",J52=""),"",IFERROR(J52/SUMIF($B$3:$B$102,B52,$J$3:$J$102),""))</f>
        <v/>
      </c>
      <c r="L52" s="18" t="n"/>
    </row>
    <row r="53" ht="21" customHeight="1">
      <c r="A53" s="18" t="n"/>
      <c r="B53" s="18" t="n"/>
      <c r="C53" s="18" t="n"/>
      <c r="D53" s="42" t="n"/>
      <c r="E53" s="18" t="n"/>
      <c r="F53" s="41" t="n"/>
      <c r="G53" s="42" t="n"/>
      <c r="H53" s="40" t="n"/>
      <c r="I53" s="36">
        <f>IF(OR(B53="",D53="",F53="",G53=""),"",IFERROR(G53/D53*F53,""))</f>
        <v/>
      </c>
      <c r="J53" s="36">
        <f>IF(I53="","",IFERROR(I53/(1-IF(H53="",0,H53)),""))</f>
        <v/>
      </c>
      <c r="K53" s="38">
        <f>IF(OR(B53="",J53=""),"",IFERROR(J53/SUMIF($B$3:$B$102,B53,$J$3:$J$102),""))</f>
        <v/>
      </c>
      <c r="L53" s="18" t="n"/>
    </row>
    <row r="54" ht="21" customHeight="1">
      <c r="A54" s="18" t="n"/>
      <c r="B54" s="18" t="n"/>
      <c r="C54" s="18" t="n"/>
      <c r="D54" s="42" t="n"/>
      <c r="E54" s="18" t="n"/>
      <c r="F54" s="41" t="n"/>
      <c r="G54" s="42" t="n"/>
      <c r="H54" s="40" t="n"/>
      <c r="I54" s="35">
        <f>IF(OR(B54="",D54="",F54="",G54=""),"",IFERROR(G54/D54*F54,""))</f>
        <v/>
      </c>
      <c r="J54" s="35">
        <f>IF(I54="","",IFERROR(I54/(1-IF(H54="",0,H54)),""))</f>
        <v/>
      </c>
      <c r="K54" s="37">
        <f>IF(OR(B54="",J54=""),"",IFERROR(J54/SUMIF($B$3:$B$102,B54,$J$3:$J$102),""))</f>
        <v/>
      </c>
      <c r="L54" s="18" t="n"/>
    </row>
    <row r="55" ht="21" customHeight="1">
      <c r="A55" s="18" t="n"/>
      <c r="B55" s="18" t="n"/>
      <c r="C55" s="18" t="n"/>
      <c r="D55" s="42" t="n"/>
      <c r="E55" s="18" t="n"/>
      <c r="F55" s="41" t="n"/>
      <c r="G55" s="42" t="n"/>
      <c r="H55" s="40" t="n"/>
      <c r="I55" s="36">
        <f>IF(OR(B55="",D55="",F55="",G55=""),"",IFERROR(G55/D55*F55,""))</f>
        <v/>
      </c>
      <c r="J55" s="36">
        <f>IF(I55="","",IFERROR(I55/(1-IF(H55="",0,H55)),""))</f>
        <v/>
      </c>
      <c r="K55" s="38">
        <f>IF(OR(B55="",J55=""),"",IFERROR(J55/SUMIF($B$3:$B$102,B55,$J$3:$J$102),""))</f>
        <v/>
      </c>
      <c r="L55" s="18" t="n"/>
    </row>
    <row r="56" ht="21" customHeight="1">
      <c r="A56" s="18" t="n"/>
      <c r="B56" s="18" t="n"/>
      <c r="C56" s="18" t="n"/>
      <c r="D56" s="42" t="n"/>
      <c r="E56" s="18" t="n"/>
      <c r="F56" s="41" t="n"/>
      <c r="G56" s="42" t="n"/>
      <c r="H56" s="40" t="n"/>
      <c r="I56" s="35">
        <f>IF(OR(B56="",D56="",F56="",G56=""),"",IFERROR(G56/D56*F56,""))</f>
        <v/>
      </c>
      <c r="J56" s="35">
        <f>IF(I56="","",IFERROR(I56/(1-IF(H56="",0,H56)),""))</f>
        <v/>
      </c>
      <c r="K56" s="37">
        <f>IF(OR(B56="",J56=""),"",IFERROR(J56/SUMIF($B$3:$B$102,B56,$J$3:$J$102),""))</f>
        <v/>
      </c>
      <c r="L56" s="18" t="n"/>
    </row>
    <row r="57" ht="21" customHeight="1">
      <c r="A57" s="18" t="n"/>
      <c r="B57" s="18" t="n"/>
      <c r="C57" s="18" t="n"/>
      <c r="D57" s="42" t="n"/>
      <c r="E57" s="18" t="n"/>
      <c r="F57" s="41" t="n"/>
      <c r="G57" s="42" t="n"/>
      <c r="H57" s="40" t="n"/>
      <c r="I57" s="36">
        <f>IF(OR(B57="",D57="",F57="",G57=""),"",IFERROR(G57/D57*F57,""))</f>
        <v/>
      </c>
      <c r="J57" s="36">
        <f>IF(I57="","",IFERROR(I57/(1-IF(H57="",0,H57)),""))</f>
        <v/>
      </c>
      <c r="K57" s="38">
        <f>IF(OR(B57="",J57=""),"",IFERROR(J57/SUMIF($B$3:$B$102,B57,$J$3:$J$102),""))</f>
        <v/>
      </c>
      <c r="L57" s="18" t="n"/>
    </row>
    <row r="58" ht="21" customHeight="1">
      <c r="A58" s="18" t="n"/>
      <c r="B58" s="18" t="n"/>
      <c r="C58" s="18" t="n"/>
      <c r="D58" s="42" t="n"/>
      <c r="E58" s="18" t="n"/>
      <c r="F58" s="41" t="n"/>
      <c r="G58" s="42" t="n"/>
      <c r="H58" s="40" t="n"/>
      <c r="I58" s="35">
        <f>IF(OR(B58="",D58="",F58="",G58=""),"",IFERROR(G58/D58*F58,""))</f>
        <v/>
      </c>
      <c r="J58" s="35">
        <f>IF(I58="","",IFERROR(I58/(1-IF(H58="",0,H58)),""))</f>
        <v/>
      </c>
      <c r="K58" s="37">
        <f>IF(OR(B58="",J58=""),"",IFERROR(J58/SUMIF($B$3:$B$102,B58,$J$3:$J$102),""))</f>
        <v/>
      </c>
      <c r="L58" s="18" t="n"/>
    </row>
    <row r="59" ht="21" customHeight="1">
      <c r="A59" s="18" t="n"/>
      <c r="B59" s="18" t="n"/>
      <c r="C59" s="18" t="n"/>
      <c r="D59" s="42" t="n"/>
      <c r="E59" s="18" t="n"/>
      <c r="F59" s="41" t="n"/>
      <c r="G59" s="42" t="n"/>
      <c r="H59" s="40" t="n"/>
      <c r="I59" s="36">
        <f>IF(OR(B59="",D59="",F59="",G59=""),"",IFERROR(G59/D59*F59,""))</f>
        <v/>
      </c>
      <c r="J59" s="36">
        <f>IF(I59="","",IFERROR(I59/(1-IF(H59="",0,H59)),""))</f>
        <v/>
      </c>
      <c r="K59" s="38">
        <f>IF(OR(B59="",J59=""),"",IFERROR(J59/SUMIF($B$3:$B$102,B59,$J$3:$J$102),""))</f>
        <v/>
      </c>
      <c r="L59" s="18" t="n"/>
    </row>
    <row r="60" ht="21" customHeight="1">
      <c r="A60" s="18" t="n"/>
      <c r="B60" s="18" t="n"/>
      <c r="C60" s="18" t="n"/>
      <c r="D60" s="42" t="n"/>
      <c r="E60" s="18" t="n"/>
      <c r="F60" s="41" t="n"/>
      <c r="G60" s="42" t="n"/>
      <c r="H60" s="40" t="n"/>
      <c r="I60" s="35">
        <f>IF(OR(B60="",D60="",F60="",G60=""),"",IFERROR(G60/D60*F60,""))</f>
        <v/>
      </c>
      <c r="J60" s="35">
        <f>IF(I60="","",IFERROR(I60/(1-IF(H60="",0,H60)),""))</f>
        <v/>
      </c>
      <c r="K60" s="37">
        <f>IF(OR(B60="",J60=""),"",IFERROR(J60/SUMIF($B$3:$B$102,B60,$J$3:$J$102),""))</f>
        <v/>
      </c>
      <c r="L60" s="18" t="n"/>
    </row>
    <row r="61" ht="21" customHeight="1">
      <c r="A61" s="18" t="n"/>
      <c r="B61" s="18" t="n"/>
      <c r="C61" s="18" t="n"/>
      <c r="D61" s="42" t="n"/>
      <c r="E61" s="18" t="n"/>
      <c r="F61" s="41" t="n"/>
      <c r="G61" s="42" t="n"/>
      <c r="H61" s="40" t="n"/>
      <c r="I61" s="36">
        <f>IF(OR(B61="",D61="",F61="",G61=""),"",IFERROR(G61/D61*F61,""))</f>
        <v/>
      </c>
      <c r="J61" s="36">
        <f>IF(I61="","",IFERROR(I61/(1-IF(H61="",0,H61)),""))</f>
        <v/>
      </c>
      <c r="K61" s="38">
        <f>IF(OR(B61="",J61=""),"",IFERROR(J61/SUMIF($B$3:$B$102,B61,$J$3:$J$102),""))</f>
        <v/>
      </c>
      <c r="L61" s="18" t="n"/>
    </row>
    <row r="62" ht="21" customHeight="1">
      <c r="A62" s="18" t="n"/>
      <c r="B62" s="18" t="n"/>
      <c r="C62" s="18" t="n"/>
      <c r="D62" s="42" t="n"/>
      <c r="E62" s="18" t="n"/>
      <c r="F62" s="41" t="n"/>
      <c r="G62" s="42" t="n"/>
      <c r="H62" s="40" t="n"/>
      <c r="I62" s="35">
        <f>IF(OR(B62="",D62="",F62="",G62=""),"",IFERROR(G62/D62*F62,""))</f>
        <v/>
      </c>
      <c r="J62" s="35">
        <f>IF(I62="","",IFERROR(I62/(1-IF(H62="",0,H62)),""))</f>
        <v/>
      </c>
      <c r="K62" s="37">
        <f>IF(OR(B62="",J62=""),"",IFERROR(J62/SUMIF($B$3:$B$102,B62,$J$3:$J$102),""))</f>
        <v/>
      </c>
      <c r="L62" s="18" t="n"/>
    </row>
    <row r="63" ht="21" customHeight="1">
      <c r="A63" s="18" t="n"/>
      <c r="B63" s="18" t="n"/>
      <c r="C63" s="18" t="n"/>
      <c r="D63" s="42" t="n"/>
      <c r="E63" s="18" t="n"/>
      <c r="F63" s="41" t="n"/>
      <c r="G63" s="42" t="n"/>
      <c r="H63" s="40" t="n"/>
      <c r="I63" s="36">
        <f>IF(OR(B63="",D63="",F63="",G63=""),"",IFERROR(G63/D63*F63,""))</f>
        <v/>
      </c>
      <c r="J63" s="36">
        <f>IF(I63="","",IFERROR(I63/(1-IF(H63="",0,H63)),""))</f>
        <v/>
      </c>
      <c r="K63" s="38">
        <f>IF(OR(B63="",J63=""),"",IFERROR(J63/SUMIF($B$3:$B$102,B63,$J$3:$J$102),""))</f>
        <v/>
      </c>
      <c r="L63" s="18" t="n"/>
    </row>
    <row r="64" ht="21" customHeight="1">
      <c r="A64" s="18" t="n"/>
      <c r="B64" s="18" t="n"/>
      <c r="C64" s="18" t="n"/>
      <c r="D64" s="42" t="n"/>
      <c r="E64" s="18" t="n"/>
      <c r="F64" s="41" t="n"/>
      <c r="G64" s="42" t="n"/>
      <c r="H64" s="40" t="n"/>
      <c r="I64" s="35">
        <f>IF(OR(B64="",D64="",F64="",G64=""),"",IFERROR(G64/D64*F64,""))</f>
        <v/>
      </c>
      <c r="J64" s="35">
        <f>IF(I64="","",IFERROR(I64/(1-IF(H64="",0,H64)),""))</f>
        <v/>
      </c>
      <c r="K64" s="37">
        <f>IF(OR(B64="",J64=""),"",IFERROR(J64/SUMIF($B$3:$B$102,B64,$J$3:$J$102),""))</f>
        <v/>
      </c>
      <c r="L64" s="18" t="n"/>
    </row>
    <row r="65" ht="21" customHeight="1">
      <c r="A65" s="18" t="n"/>
      <c r="B65" s="18" t="n"/>
      <c r="C65" s="18" t="n"/>
      <c r="D65" s="42" t="n"/>
      <c r="E65" s="18" t="n"/>
      <c r="F65" s="41" t="n"/>
      <c r="G65" s="42" t="n"/>
      <c r="H65" s="40" t="n"/>
      <c r="I65" s="36">
        <f>IF(OR(B65="",D65="",F65="",G65=""),"",IFERROR(G65/D65*F65,""))</f>
        <v/>
      </c>
      <c r="J65" s="36">
        <f>IF(I65="","",IFERROR(I65/(1-IF(H65="",0,H65)),""))</f>
        <v/>
      </c>
      <c r="K65" s="38">
        <f>IF(OR(B65="",J65=""),"",IFERROR(J65/SUMIF($B$3:$B$102,B65,$J$3:$J$102),""))</f>
        <v/>
      </c>
      <c r="L65" s="18" t="n"/>
    </row>
    <row r="66" ht="21" customHeight="1">
      <c r="A66" s="18" t="n"/>
      <c r="B66" s="18" t="n"/>
      <c r="C66" s="18" t="n"/>
      <c r="D66" s="42" t="n"/>
      <c r="E66" s="18" t="n"/>
      <c r="F66" s="41" t="n"/>
      <c r="G66" s="42" t="n"/>
      <c r="H66" s="40" t="n"/>
      <c r="I66" s="35">
        <f>IF(OR(B66="",D66="",F66="",G66=""),"",IFERROR(G66/D66*F66,""))</f>
        <v/>
      </c>
      <c r="J66" s="35">
        <f>IF(I66="","",IFERROR(I66/(1-IF(H66="",0,H66)),""))</f>
        <v/>
      </c>
      <c r="K66" s="37">
        <f>IF(OR(B66="",J66=""),"",IFERROR(J66/SUMIF($B$3:$B$102,B66,$J$3:$J$102),""))</f>
        <v/>
      </c>
      <c r="L66" s="18" t="n"/>
    </row>
    <row r="67" ht="21" customHeight="1">
      <c r="A67" s="18" t="n"/>
      <c r="B67" s="18" t="n"/>
      <c r="C67" s="18" t="n"/>
      <c r="D67" s="42" t="n"/>
      <c r="E67" s="18" t="n"/>
      <c r="F67" s="41" t="n"/>
      <c r="G67" s="42" t="n"/>
      <c r="H67" s="40" t="n"/>
      <c r="I67" s="36">
        <f>IF(OR(B67="",D67="",F67="",G67=""),"",IFERROR(G67/D67*F67,""))</f>
        <v/>
      </c>
      <c r="J67" s="36">
        <f>IF(I67="","",IFERROR(I67/(1-IF(H67="",0,H67)),""))</f>
        <v/>
      </c>
      <c r="K67" s="38">
        <f>IF(OR(B67="",J67=""),"",IFERROR(J67/SUMIF($B$3:$B$102,B67,$J$3:$J$102),""))</f>
        <v/>
      </c>
      <c r="L67" s="18" t="n"/>
    </row>
    <row r="68" ht="21" customHeight="1">
      <c r="A68" s="18" t="n"/>
      <c r="B68" s="18" t="n"/>
      <c r="C68" s="18" t="n"/>
      <c r="D68" s="42" t="n"/>
      <c r="E68" s="18" t="n"/>
      <c r="F68" s="41" t="n"/>
      <c r="G68" s="42" t="n"/>
      <c r="H68" s="40" t="n"/>
      <c r="I68" s="35">
        <f>IF(OR(B68="",D68="",F68="",G68=""),"",IFERROR(G68/D68*F68,""))</f>
        <v/>
      </c>
      <c r="J68" s="35">
        <f>IF(I68="","",IFERROR(I68/(1-IF(H68="",0,H68)),""))</f>
        <v/>
      </c>
      <c r="K68" s="37">
        <f>IF(OR(B68="",J68=""),"",IFERROR(J68/SUMIF($B$3:$B$102,B68,$J$3:$J$102),""))</f>
        <v/>
      </c>
      <c r="L68" s="18" t="n"/>
    </row>
    <row r="69" ht="21" customHeight="1">
      <c r="A69" s="18" t="n"/>
      <c r="B69" s="18" t="n"/>
      <c r="C69" s="18" t="n"/>
      <c r="D69" s="42" t="n"/>
      <c r="E69" s="18" t="n"/>
      <c r="F69" s="41" t="n"/>
      <c r="G69" s="42" t="n"/>
      <c r="H69" s="40" t="n"/>
      <c r="I69" s="36">
        <f>IF(OR(B69="",D69="",F69="",G69=""),"",IFERROR(G69/D69*F69,""))</f>
        <v/>
      </c>
      <c r="J69" s="36">
        <f>IF(I69="","",IFERROR(I69/(1-IF(H69="",0,H69)),""))</f>
        <v/>
      </c>
      <c r="K69" s="38">
        <f>IF(OR(B69="",J69=""),"",IFERROR(J69/SUMIF($B$3:$B$102,B69,$J$3:$J$102),""))</f>
        <v/>
      </c>
      <c r="L69" s="18" t="n"/>
    </row>
    <row r="70" ht="21" customHeight="1">
      <c r="A70" s="18" t="n"/>
      <c r="B70" s="18" t="n"/>
      <c r="C70" s="18" t="n"/>
      <c r="D70" s="42" t="n"/>
      <c r="E70" s="18" t="n"/>
      <c r="F70" s="41" t="n"/>
      <c r="G70" s="42" t="n"/>
      <c r="H70" s="40" t="n"/>
      <c r="I70" s="35">
        <f>IF(OR(B70="",D70="",F70="",G70=""),"",IFERROR(G70/D70*F70,""))</f>
        <v/>
      </c>
      <c r="J70" s="35">
        <f>IF(I70="","",IFERROR(I70/(1-IF(H70="",0,H70)),""))</f>
        <v/>
      </c>
      <c r="K70" s="37">
        <f>IF(OR(B70="",J70=""),"",IFERROR(J70/SUMIF($B$3:$B$102,B70,$J$3:$J$102),""))</f>
        <v/>
      </c>
      <c r="L70" s="18" t="n"/>
    </row>
    <row r="71" ht="21" customHeight="1">
      <c r="A71" s="18" t="n"/>
      <c r="B71" s="18" t="n"/>
      <c r="C71" s="18" t="n"/>
      <c r="D71" s="42" t="n"/>
      <c r="E71" s="18" t="n"/>
      <c r="F71" s="41" t="n"/>
      <c r="G71" s="42" t="n"/>
      <c r="H71" s="40" t="n"/>
      <c r="I71" s="36">
        <f>IF(OR(B71="",D71="",F71="",G71=""),"",IFERROR(G71/D71*F71,""))</f>
        <v/>
      </c>
      <c r="J71" s="36">
        <f>IF(I71="","",IFERROR(I71/(1-IF(H71="",0,H71)),""))</f>
        <v/>
      </c>
      <c r="K71" s="38">
        <f>IF(OR(B71="",J71=""),"",IFERROR(J71/SUMIF($B$3:$B$102,B71,$J$3:$J$102),""))</f>
        <v/>
      </c>
      <c r="L71" s="18" t="n"/>
    </row>
    <row r="72" ht="21" customHeight="1">
      <c r="A72" s="18" t="n"/>
      <c r="B72" s="18" t="n"/>
      <c r="C72" s="18" t="n"/>
      <c r="D72" s="42" t="n"/>
      <c r="E72" s="18" t="n"/>
      <c r="F72" s="41" t="n"/>
      <c r="G72" s="42" t="n"/>
      <c r="H72" s="40" t="n"/>
      <c r="I72" s="35">
        <f>IF(OR(B72="",D72="",F72="",G72=""),"",IFERROR(G72/D72*F72,""))</f>
        <v/>
      </c>
      <c r="J72" s="35">
        <f>IF(I72="","",IFERROR(I72/(1-IF(H72="",0,H72)),""))</f>
        <v/>
      </c>
      <c r="K72" s="37">
        <f>IF(OR(B72="",J72=""),"",IFERROR(J72/SUMIF($B$3:$B$102,B72,$J$3:$J$102),""))</f>
        <v/>
      </c>
      <c r="L72" s="18" t="n"/>
    </row>
    <row r="73" ht="21" customHeight="1">
      <c r="A73" s="18" t="n"/>
      <c r="B73" s="18" t="n"/>
      <c r="C73" s="18" t="n"/>
      <c r="D73" s="42" t="n"/>
      <c r="E73" s="18" t="n"/>
      <c r="F73" s="41" t="n"/>
      <c r="G73" s="42" t="n"/>
      <c r="H73" s="40" t="n"/>
      <c r="I73" s="36">
        <f>IF(OR(B73="",D73="",F73="",G73=""),"",IFERROR(G73/D73*F73,""))</f>
        <v/>
      </c>
      <c r="J73" s="36">
        <f>IF(I73="","",IFERROR(I73/(1-IF(H73="",0,H73)),""))</f>
        <v/>
      </c>
      <c r="K73" s="38">
        <f>IF(OR(B73="",J73=""),"",IFERROR(J73/SUMIF($B$3:$B$102,B73,$J$3:$J$102),""))</f>
        <v/>
      </c>
      <c r="L73" s="18" t="n"/>
    </row>
    <row r="74" ht="21" customHeight="1">
      <c r="A74" s="18" t="n"/>
      <c r="B74" s="18" t="n"/>
      <c r="C74" s="18" t="n"/>
      <c r="D74" s="42" t="n"/>
      <c r="E74" s="18" t="n"/>
      <c r="F74" s="41" t="n"/>
      <c r="G74" s="42" t="n"/>
      <c r="H74" s="40" t="n"/>
      <c r="I74" s="35">
        <f>IF(OR(B74="",D74="",F74="",G74=""),"",IFERROR(G74/D74*F74,""))</f>
        <v/>
      </c>
      <c r="J74" s="35">
        <f>IF(I74="","",IFERROR(I74/(1-IF(H74="",0,H74)),""))</f>
        <v/>
      </c>
      <c r="K74" s="37">
        <f>IF(OR(B74="",J74=""),"",IFERROR(J74/SUMIF($B$3:$B$102,B74,$J$3:$J$102),""))</f>
        <v/>
      </c>
      <c r="L74" s="18" t="n"/>
    </row>
    <row r="75" ht="21" customHeight="1">
      <c r="A75" s="18" t="n"/>
      <c r="B75" s="18" t="n"/>
      <c r="C75" s="18" t="n"/>
      <c r="D75" s="42" t="n"/>
      <c r="E75" s="18" t="n"/>
      <c r="F75" s="41" t="n"/>
      <c r="G75" s="42" t="n"/>
      <c r="H75" s="40" t="n"/>
      <c r="I75" s="36">
        <f>IF(OR(B75="",D75="",F75="",G75=""),"",IFERROR(G75/D75*F75,""))</f>
        <v/>
      </c>
      <c r="J75" s="36">
        <f>IF(I75="","",IFERROR(I75/(1-IF(H75="",0,H75)),""))</f>
        <v/>
      </c>
      <c r="K75" s="38">
        <f>IF(OR(B75="",J75=""),"",IFERROR(J75/SUMIF($B$3:$B$102,B75,$J$3:$J$102),""))</f>
        <v/>
      </c>
      <c r="L75" s="18" t="n"/>
    </row>
    <row r="76" ht="21" customHeight="1">
      <c r="A76" s="18" t="n"/>
      <c r="B76" s="18" t="n"/>
      <c r="C76" s="18" t="n"/>
      <c r="D76" s="42" t="n"/>
      <c r="E76" s="18" t="n"/>
      <c r="F76" s="41" t="n"/>
      <c r="G76" s="42" t="n"/>
      <c r="H76" s="40" t="n"/>
      <c r="I76" s="35">
        <f>IF(OR(B76="",D76="",F76="",G76=""),"",IFERROR(G76/D76*F76,""))</f>
        <v/>
      </c>
      <c r="J76" s="35">
        <f>IF(I76="","",IFERROR(I76/(1-IF(H76="",0,H76)),""))</f>
        <v/>
      </c>
      <c r="K76" s="37">
        <f>IF(OR(B76="",J76=""),"",IFERROR(J76/SUMIF($B$3:$B$102,B76,$J$3:$J$102),""))</f>
        <v/>
      </c>
      <c r="L76" s="18" t="n"/>
    </row>
    <row r="77" ht="21" customHeight="1">
      <c r="A77" s="18" t="n"/>
      <c r="B77" s="18" t="n"/>
      <c r="C77" s="18" t="n"/>
      <c r="D77" s="42" t="n"/>
      <c r="E77" s="18" t="n"/>
      <c r="F77" s="41" t="n"/>
      <c r="G77" s="42" t="n"/>
      <c r="H77" s="40" t="n"/>
      <c r="I77" s="36">
        <f>IF(OR(B77="",D77="",F77="",G77=""),"",IFERROR(G77/D77*F77,""))</f>
        <v/>
      </c>
      <c r="J77" s="36">
        <f>IF(I77="","",IFERROR(I77/(1-IF(H77="",0,H77)),""))</f>
        <v/>
      </c>
      <c r="K77" s="38">
        <f>IF(OR(B77="",J77=""),"",IFERROR(J77/SUMIF($B$3:$B$102,B77,$J$3:$J$102),""))</f>
        <v/>
      </c>
      <c r="L77" s="18" t="n"/>
    </row>
    <row r="78" ht="21" customHeight="1">
      <c r="A78" s="18" t="n"/>
      <c r="B78" s="18" t="n"/>
      <c r="C78" s="18" t="n"/>
      <c r="D78" s="42" t="n"/>
      <c r="E78" s="18" t="n"/>
      <c r="F78" s="41" t="n"/>
      <c r="G78" s="42" t="n"/>
      <c r="H78" s="40" t="n"/>
      <c r="I78" s="35">
        <f>IF(OR(B78="",D78="",F78="",G78=""),"",IFERROR(G78/D78*F78,""))</f>
        <v/>
      </c>
      <c r="J78" s="35">
        <f>IF(I78="","",IFERROR(I78/(1-IF(H78="",0,H78)),""))</f>
        <v/>
      </c>
      <c r="K78" s="37">
        <f>IF(OR(B78="",J78=""),"",IFERROR(J78/SUMIF($B$3:$B$102,B78,$J$3:$J$102),""))</f>
        <v/>
      </c>
      <c r="L78" s="18" t="n"/>
    </row>
    <row r="79" ht="21" customHeight="1">
      <c r="A79" s="18" t="n"/>
      <c r="B79" s="18" t="n"/>
      <c r="C79" s="18" t="n"/>
      <c r="D79" s="42" t="n"/>
      <c r="E79" s="18" t="n"/>
      <c r="F79" s="41" t="n"/>
      <c r="G79" s="42" t="n"/>
      <c r="H79" s="40" t="n"/>
      <c r="I79" s="36">
        <f>IF(OR(B79="",D79="",F79="",G79=""),"",IFERROR(G79/D79*F79,""))</f>
        <v/>
      </c>
      <c r="J79" s="36">
        <f>IF(I79="","",IFERROR(I79/(1-IF(H79="",0,H79)),""))</f>
        <v/>
      </c>
      <c r="K79" s="38">
        <f>IF(OR(B79="",J79=""),"",IFERROR(J79/SUMIF($B$3:$B$102,B79,$J$3:$J$102),""))</f>
        <v/>
      </c>
      <c r="L79" s="18" t="n"/>
    </row>
    <row r="80" ht="21" customHeight="1">
      <c r="A80" s="18" t="n"/>
      <c r="B80" s="18" t="n"/>
      <c r="C80" s="18" t="n"/>
      <c r="D80" s="42" t="n"/>
      <c r="E80" s="18" t="n"/>
      <c r="F80" s="41" t="n"/>
      <c r="G80" s="42" t="n"/>
      <c r="H80" s="40" t="n"/>
      <c r="I80" s="35">
        <f>IF(OR(B80="",D80="",F80="",G80=""),"",IFERROR(G80/D80*F80,""))</f>
        <v/>
      </c>
      <c r="J80" s="35">
        <f>IF(I80="","",IFERROR(I80/(1-IF(H80="",0,H80)),""))</f>
        <v/>
      </c>
      <c r="K80" s="37">
        <f>IF(OR(B80="",J80=""),"",IFERROR(J80/SUMIF($B$3:$B$102,B80,$J$3:$J$102),""))</f>
        <v/>
      </c>
      <c r="L80" s="18" t="n"/>
    </row>
    <row r="81" ht="21" customHeight="1">
      <c r="A81" s="18" t="n"/>
      <c r="B81" s="18" t="n"/>
      <c r="C81" s="18" t="n"/>
      <c r="D81" s="42" t="n"/>
      <c r="E81" s="18" t="n"/>
      <c r="F81" s="41" t="n"/>
      <c r="G81" s="42" t="n"/>
      <c r="H81" s="40" t="n"/>
      <c r="I81" s="36">
        <f>IF(OR(B81="",D81="",F81="",G81=""),"",IFERROR(G81/D81*F81,""))</f>
        <v/>
      </c>
      <c r="J81" s="36">
        <f>IF(I81="","",IFERROR(I81/(1-IF(H81="",0,H81)),""))</f>
        <v/>
      </c>
      <c r="K81" s="38">
        <f>IF(OR(B81="",J81=""),"",IFERROR(J81/SUMIF($B$3:$B$102,B81,$J$3:$J$102),""))</f>
        <v/>
      </c>
      <c r="L81" s="18" t="n"/>
    </row>
    <row r="82" ht="21" customHeight="1">
      <c r="A82" s="18" t="n"/>
      <c r="B82" s="18" t="n"/>
      <c r="C82" s="18" t="n"/>
      <c r="D82" s="42" t="n"/>
      <c r="E82" s="18" t="n"/>
      <c r="F82" s="41" t="n"/>
      <c r="G82" s="42" t="n"/>
      <c r="H82" s="40" t="n"/>
      <c r="I82" s="35">
        <f>IF(OR(B82="",D82="",F82="",G82=""),"",IFERROR(G82/D82*F82,""))</f>
        <v/>
      </c>
      <c r="J82" s="35">
        <f>IF(I82="","",IFERROR(I82/(1-IF(H82="",0,H82)),""))</f>
        <v/>
      </c>
      <c r="K82" s="37">
        <f>IF(OR(B82="",J82=""),"",IFERROR(J82/SUMIF($B$3:$B$102,B82,$J$3:$J$102),""))</f>
        <v/>
      </c>
      <c r="L82" s="18" t="n"/>
    </row>
    <row r="83" ht="21" customHeight="1">
      <c r="A83" s="18" t="n"/>
      <c r="B83" s="18" t="n"/>
      <c r="C83" s="18" t="n"/>
      <c r="D83" s="42" t="n"/>
      <c r="E83" s="18" t="n"/>
      <c r="F83" s="41" t="n"/>
      <c r="G83" s="42" t="n"/>
      <c r="H83" s="40" t="n"/>
      <c r="I83" s="36">
        <f>IF(OR(B83="",D83="",F83="",G83=""),"",IFERROR(G83/D83*F83,""))</f>
        <v/>
      </c>
      <c r="J83" s="36">
        <f>IF(I83="","",IFERROR(I83/(1-IF(H83="",0,H83)),""))</f>
        <v/>
      </c>
      <c r="K83" s="38">
        <f>IF(OR(B83="",J83=""),"",IFERROR(J83/SUMIF($B$3:$B$102,B83,$J$3:$J$102),""))</f>
        <v/>
      </c>
      <c r="L83" s="18" t="n"/>
    </row>
    <row r="84" ht="21" customHeight="1">
      <c r="A84" s="18" t="n"/>
      <c r="B84" s="18" t="n"/>
      <c r="C84" s="18" t="n"/>
      <c r="D84" s="42" t="n"/>
      <c r="E84" s="18" t="n"/>
      <c r="F84" s="41" t="n"/>
      <c r="G84" s="42" t="n"/>
      <c r="H84" s="40" t="n"/>
      <c r="I84" s="35">
        <f>IF(OR(B84="",D84="",F84="",G84=""),"",IFERROR(G84/D84*F84,""))</f>
        <v/>
      </c>
      <c r="J84" s="35">
        <f>IF(I84="","",IFERROR(I84/(1-IF(H84="",0,H84)),""))</f>
        <v/>
      </c>
      <c r="K84" s="37">
        <f>IF(OR(B84="",J84=""),"",IFERROR(J84/SUMIF($B$3:$B$102,B84,$J$3:$J$102),""))</f>
        <v/>
      </c>
      <c r="L84" s="18" t="n"/>
    </row>
    <row r="85" ht="21" customHeight="1">
      <c r="A85" s="18" t="n"/>
      <c r="B85" s="18" t="n"/>
      <c r="C85" s="18" t="n"/>
      <c r="D85" s="42" t="n"/>
      <c r="E85" s="18" t="n"/>
      <c r="F85" s="41" t="n"/>
      <c r="G85" s="42" t="n"/>
      <c r="H85" s="40" t="n"/>
      <c r="I85" s="36">
        <f>IF(OR(B85="",D85="",F85="",G85=""),"",IFERROR(G85/D85*F85,""))</f>
        <v/>
      </c>
      <c r="J85" s="36">
        <f>IF(I85="","",IFERROR(I85/(1-IF(H85="",0,H85)),""))</f>
        <v/>
      </c>
      <c r="K85" s="38">
        <f>IF(OR(B85="",J85=""),"",IFERROR(J85/SUMIF($B$3:$B$102,B85,$J$3:$J$102),""))</f>
        <v/>
      </c>
      <c r="L85" s="18" t="n"/>
    </row>
    <row r="86" ht="21" customHeight="1">
      <c r="A86" s="18" t="n"/>
      <c r="B86" s="18" t="n"/>
      <c r="C86" s="18" t="n"/>
      <c r="D86" s="42" t="n"/>
      <c r="E86" s="18" t="n"/>
      <c r="F86" s="41" t="n"/>
      <c r="G86" s="42" t="n"/>
      <c r="H86" s="40" t="n"/>
      <c r="I86" s="35">
        <f>IF(OR(B86="",D86="",F86="",G86=""),"",IFERROR(G86/D86*F86,""))</f>
        <v/>
      </c>
      <c r="J86" s="35">
        <f>IF(I86="","",IFERROR(I86/(1-IF(H86="",0,H86)),""))</f>
        <v/>
      </c>
      <c r="K86" s="37">
        <f>IF(OR(B86="",J86=""),"",IFERROR(J86/SUMIF($B$3:$B$102,B86,$J$3:$J$102),""))</f>
        <v/>
      </c>
      <c r="L86" s="18" t="n"/>
    </row>
    <row r="87" ht="21" customHeight="1">
      <c r="A87" s="18" t="n"/>
      <c r="B87" s="18" t="n"/>
      <c r="C87" s="18" t="n"/>
      <c r="D87" s="42" t="n"/>
      <c r="E87" s="18" t="n"/>
      <c r="F87" s="41" t="n"/>
      <c r="G87" s="42" t="n"/>
      <c r="H87" s="40" t="n"/>
      <c r="I87" s="36">
        <f>IF(OR(B87="",D87="",F87="",G87=""),"",IFERROR(G87/D87*F87,""))</f>
        <v/>
      </c>
      <c r="J87" s="36">
        <f>IF(I87="","",IFERROR(I87/(1-IF(H87="",0,H87)),""))</f>
        <v/>
      </c>
      <c r="K87" s="38">
        <f>IF(OR(B87="",J87=""),"",IFERROR(J87/SUMIF($B$3:$B$102,B87,$J$3:$J$102),""))</f>
        <v/>
      </c>
      <c r="L87" s="18" t="n"/>
    </row>
    <row r="88" ht="21" customHeight="1">
      <c r="A88" s="18" t="n"/>
      <c r="B88" s="18" t="n"/>
      <c r="C88" s="18" t="n"/>
      <c r="D88" s="42" t="n"/>
      <c r="E88" s="18" t="n"/>
      <c r="F88" s="41" t="n"/>
      <c r="G88" s="42" t="n"/>
      <c r="H88" s="40" t="n"/>
      <c r="I88" s="35">
        <f>IF(OR(B88="",D88="",F88="",G88=""),"",IFERROR(G88/D88*F88,""))</f>
        <v/>
      </c>
      <c r="J88" s="35">
        <f>IF(I88="","",IFERROR(I88/(1-IF(H88="",0,H88)),""))</f>
        <v/>
      </c>
      <c r="K88" s="37">
        <f>IF(OR(B88="",J88=""),"",IFERROR(J88/SUMIF($B$3:$B$102,B88,$J$3:$J$102),""))</f>
        <v/>
      </c>
      <c r="L88" s="18" t="n"/>
    </row>
    <row r="89" ht="21" customHeight="1">
      <c r="A89" s="18" t="n"/>
      <c r="B89" s="18" t="n"/>
      <c r="C89" s="18" t="n"/>
      <c r="D89" s="42" t="n"/>
      <c r="E89" s="18" t="n"/>
      <c r="F89" s="41" t="n"/>
      <c r="G89" s="42" t="n"/>
      <c r="H89" s="40" t="n"/>
      <c r="I89" s="36">
        <f>IF(OR(B89="",D89="",F89="",G89=""),"",IFERROR(G89/D89*F89,""))</f>
        <v/>
      </c>
      <c r="J89" s="36">
        <f>IF(I89="","",IFERROR(I89/(1-IF(H89="",0,H89)),""))</f>
        <v/>
      </c>
      <c r="K89" s="38">
        <f>IF(OR(B89="",J89=""),"",IFERROR(J89/SUMIF($B$3:$B$102,B89,$J$3:$J$102),""))</f>
        <v/>
      </c>
      <c r="L89" s="18" t="n"/>
    </row>
    <row r="90" ht="21" customHeight="1">
      <c r="A90" s="18" t="n"/>
      <c r="B90" s="18" t="n"/>
      <c r="C90" s="18" t="n"/>
      <c r="D90" s="42" t="n"/>
      <c r="E90" s="18" t="n"/>
      <c r="F90" s="41" t="n"/>
      <c r="G90" s="42" t="n"/>
      <c r="H90" s="40" t="n"/>
      <c r="I90" s="35">
        <f>IF(OR(B90="",D90="",F90="",G90=""),"",IFERROR(G90/D90*F90,""))</f>
        <v/>
      </c>
      <c r="J90" s="35">
        <f>IF(I90="","",IFERROR(I90/(1-IF(H90="",0,H90)),""))</f>
        <v/>
      </c>
      <c r="K90" s="37">
        <f>IF(OR(B90="",J90=""),"",IFERROR(J90/SUMIF($B$3:$B$102,B90,$J$3:$J$102),""))</f>
        <v/>
      </c>
      <c r="L90" s="18" t="n"/>
    </row>
    <row r="91" ht="21" customHeight="1">
      <c r="A91" s="18" t="n"/>
      <c r="B91" s="18" t="n"/>
      <c r="C91" s="18" t="n"/>
      <c r="D91" s="42" t="n"/>
      <c r="E91" s="18" t="n"/>
      <c r="F91" s="41" t="n"/>
      <c r="G91" s="42" t="n"/>
      <c r="H91" s="40" t="n"/>
      <c r="I91" s="36">
        <f>IF(OR(B91="",D91="",F91="",G91=""),"",IFERROR(G91/D91*F91,""))</f>
        <v/>
      </c>
      <c r="J91" s="36">
        <f>IF(I91="","",IFERROR(I91/(1-IF(H91="",0,H91)),""))</f>
        <v/>
      </c>
      <c r="K91" s="38">
        <f>IF(OR(B91="",J91=""),"",IFERROR(J91/SUMIF($B$3:$B$102,B91,$J$3:$J$102),""))</f>
        <v/>
      </c>
      <c r="L91" s="18" t="n"/>
    </row>
    <row r="92" ht="21" customHeight="1">
      <c r="A92" s="18" t="n"/>
      <c r="B92" s="18" t="n"/>
      <c r="C92" s="18" t="n"/>
      <c r="D92" s="42" t="n"/>
      <c r="E92" s="18" t="n"/>
      <c r="F92" s="41" t="n"/>
      <c r="G92" s="42" t="n"/>
      <c r="H92" s="40" t="n"/>
      <c r="I92" s="35">
        <f>IF(OR(B92="",D92="",F92="",G92=""),"",IFERROR(G92/D92*F92,""))</f>
        <v/>
      </c>
      <c r="J92" s="35">
        <f>IF(I92="","",IFERROR(I92/(1-IF(H92="",0,H92)),""))</f>
        <v/>
      </c>
      <c r="K92" s="37">
        <f>IF(OR(B92="",J92=""),"",IFERROR(J92/SUMIF($B$3:$B$102,B92,$J$3:$J$102),""))</f>
        <v/>
      </c>
      <c r="L92" s="18" t="n"/>
    </row>
    <row r="93" ht="21" customHeight="1">
      <c r="A93" s="18" t="n"/>
      <c r="B93" s="18" t="n"/>
      <c r="C93" s="18" t="n"/>
      <c r="D93" s="42" t="n"/>
      <c r="E93" s="18" t="n"/>
      <c r="F93" s="41" t="n"/>
      <c r="G93" s="42" t="n"/>
      <c r="H93" s="40" t="n"/>
      <c r="I93" s="36">
        <f>IF(OR(B93="",D93="",F93="",G93=""),"",IFERROR(G93/D93*F93,""))</f>
        <v/>
      </c>
      <c r="J93" s="36">
        <f>IF(I93="","",IFERROR(I93/(1-IF(H93="",0,H93)),""))</f>
        <v/>
      </c>
      <c r="K93" s="38">
        <f>IF(OR(B93="",J93=""),"",IFERROR(J93/SUMIF($B$3:$B$102,B93,$J$3:$J$102),""))</f>
        <v/>
      </c>
      <c r="L93" s="18" t="n"/>
    </row>
    <row r="94" ht="21" customHeight="1">
      <c r="A94" s="18" t="n"/>
      <c r="B94" s="18" t="n"/>
      <c r="C94" s="18" t="n"/>
      <c r="D94" s="42" t="n"/>
      <c r="E94" s="18" t="n"/>
      <c r="F94" s="41" t="n"/>
      <c r="G94" s="42" t="n"/>
      <c r="H94" s="40" t="n"/>
      <c r="I94" s="35">
        <f>IF(OR(B94="",D94="",F94="",G94=""),"",IFERROR(G94/D94*F94,""))</f>
        <v/>
      </c>
      <c r="J94" s="35">
        <f>IF(I94="","",IFERROR(I94/(1-IF(H94="",0,H94)),""))</f>
        <v/>
      </c>
      <c r="K94" s="37">
        <f>IF(OR(B94="",J94=""),"",IFERROR(J94/SUMIF($B$3:$B$102,B94,$J$3:$J$102),""))</f>
        <v/>
      </c>
      <c r="L94" s="18" t="n"/>
    </row>
    <row r="95" ht="21" customHeight="1">
      <c r="A95" s="18" t="n"/>
      <c r="B95" s="18" t="n"/>
      <c r="C95" s="18" t="n"/>
      <c r="D95" s="42" t="n"/>
      <c r="E95" s="18" t="n"/>
      <c r="F95" s="41" t="n"/>
      <c r="G95" s="42" t="n"/>
      <c r="H95" s="40" t="n"/>
      <c r="I95" s="36">
        <f>IF(OR(B95="",D95="",F95="",G95=""),"",IFERROR(G95/D95*F95,""))</f>
        <v/>
      </c>
      <c r="J95" s="36">
        <f>IF(I95="","",IFERROR(I95/(1-IF(H95="",0,H95)),""))</f>
        <v/>
      </c>
      <c r="K95" s="38">
        <f>IF(OR(B95="",J95=""),"",IFERROR(J95/SUMIF($B$3:$B$102,B95,$J$3:$J$102),""))</f>
        <v/>
      </c>
      <c r="L95" s="18" t="n"/>
    </row>
    <row r="96" ht="21" customHeight="1">
      <c r="A96" s="18" t="n"/>
      <c r="B96" s="18" t="n"/>
      <c r="C96" s="18" t="n"/>
      <c r="D96" s="42" t="n"/>
      <c r="E96" s="18" t="n"/>
      <c r="F96" s="41" t="n"/>
      <c r="G96" s="42" t="n"/>
      <c r="H96" s="40" t="n"/>
      <c r="I96" s="35">
        <f>IF(OR(B96="",D96="",F96="",G96=""),"",IFERROR(G96/D96*F96,""))</f>
        <v/>
      </c>
      <c r="J96" s="35">
        <f>IF(I96="","",IFERROR(I96/(1-IF(H96="",0,H96)),""))</f>
        <v/>
      </c>
      <c r="K96" s="37">
        <f>IF(OR(B96="",J96=""),"",IFERROR(J96/SUMIF($B$3:$B$102,B96,$J$3:$J$102),""))</f>
        <v/>
      </c>
      <c r="L96" s="18" t="n"/>
    </row>
    <row r="97" ht="21" customHeight="1">
      <c r="A97" s="18" t="n"/>
      <c r="B97" s="18" t="n"/>
      <c r="C97" s="18" t="n"/>
      <c r="D97" s="42" t="n"/>
      <c r="E97" s="18" t="n"/>
      <c r="F97" s="41" t="n"/>
      <c r="G97" s="42" t="n"/>
      <c r="H97" s="40" t="n"/>
      <c r="I97" s="36">
        <f>IF(OR(B97="",D97="",F97="",G97=""),"",IFERROR(G97/D97*F97,""))</f>
        <v/>
      </c>
      <c r="J97" s="36">
        <f>IF(I97="","",IFERROR(I97/(1-IF(H97="",0,H97)),""))</f>
        <v/>
      </c>
      <c r="K97" s="38">
        <f>IF(OR(B97="",J97=""),"",IFERROR(J97/SUMIF($B$3:$B$102,B97,$J$3:$J$102),""))</f>
        <v/>
      </c>
      <c r="L97" s="18" t="n"/>
    </row>
    <row r="98" ht="21" customHeight="1">
      <c r="A98" s="18" t="n"/>
      <c r="B98" s="18" t="n"/>
      <c r="C98" s="18" t="n"/>
      <c r="D98" s="42" t="n"/>
      <c r="E98" s="18" t="n"/>
      <c r="F98" s="41" t="n"/>
      <c r="G98" s="42" t="n"/>
      <c r="H98" s="40" t="n"/>
      <c r="I98" s="35">
        <f>IF(OR(B98="",D98="",F98="",G98=""),"",IFERROR(G98/D98*F98,""))</f>
        <v/>
      </c>
      <c r="J98" s="35">
        <f>IF(I98="","",IFERROR(I98/(1-IF(H98="",0,H98)),""))</f>
        <v/>
      </c>
      <c r="K98" s="37">
        <f>IF(OR(B98="",J98=""),"",IFERROR(J98/SUMIF($B$3:$B$102,B98,$J$3:$J$102),""))</f>
        <v/>
      </c>
      <c r="L98" s="18" t="n"/>
    </row>
    <row r="99" ht="21" customHeight="1">
      <c r="A99" s="18" t="n"/>
      <c r="B99" s="18" t="n"/>
      <c r="C99" s="18" t="n"/>
      <c r="D99" s="42" t="n"/>
      <c r="E99" s="18" t="n"/>
      <c r="F99" s="41" t="n"/>
      <c r="G99" s="42" t="n"/>
      <c r="H99" s="40" t="n"/>
      <c r="I99" s="36">
        <f>IF(OR(B99="",D99="",F99="",G99=""),"",IFERROR(G99/D99*F99,""))</f>
        <v/>
      </c>
      <c r="J99" s="36">
        <f>IF(I99="","",IFERROR(I99/(1-IF(H99="",0,H99)),""))</f>
        <v/>
      </c>
      <c r="K99" s="38">
        <f>IF(OR(B99="",J99=""),"",IFERROR(J99/SUMIF($B$3:$B$102,B99,$J$3:$J$102),""))</f>
        <v/>
      </c>
      <c r="L99" s="18" t="n"/>
    </row>
    <row r="100" ht="21" customHeight="1">
      <c r="A100" s="18" t="n"/>
      <c r="B100" s="18" t="n"/>
      <c r="C100" s="18" t="n"/>
      <c r="D100" s="42" t="n"/>
      <c r="E100" s="18" t="n"/>
      <c r="F100" s="41" t="n"/>
      <c r="G100" s="42" t="n"/>
      <c r="H100" s="40" t="n"/>
      <c r="I100" s="35">
        <f>IF(OR(B100="",D100="",F100="",G100=""),"",IFERROR(G100/D100*F100,""))</f>
        <v/>
      </c>
      <c r="J100" s="35">
        <f>IF(I100="","",IFERROR(I100/(1-IF(H100="",0,H100)),""))</f>
        <v/>
      </c>
      <c r="K100" s="37">
        <f>IF(OR(B100="",J100=""),"",IFERROR(J100/SUMIF($B$3:$B$102,B100,$J$3:$J$102),""))</f>
        <v/>
      </c>
      <c r="L100" s="18" t="n"/>
    </row>
    <row r="101" ht="21" customHeight="1">
      <c r="A101" s="18" t="n"/>
      <c r="B101" s="18" t="n"/>
      <c r="C101" s="18" t="n"/>
      <c r="D101" s="42" t="n"/>
      <c r="E101" s="18" t="n"/>
      <c r="F101" s="41" t="n"/>
      <c r="G101" s="42" t="n"/>
      <c r="H101" s="40" t="n"/>
      <c r="I101" s="36">
        <f>IF(OR(B101="",D101="",F101="",G101=""),"",IFERROR(G101/D101*F101,""))</f>
        <v/>
      </c>
      <c r="J101" s="36">
        <f>IF(I101="","",IFERROR(I101/(1-IF(H101="",0,H101)),""))</f>
        <v/>
      </c>
      <c r="K101" s="38">
        <f>IF(OR(B101="",J101=""),"",IFERROR(J101/SUMIF($B$3:$B$102,B101,$J$3:$J$102),""))</f>
        <v/>
      </c>
      <c r="L101" s="18" t="n"/>
    </row>
    <row r="102" ht="21" customHeight="1">
      <c r="A102" s="18" t="n"/>
      <c r="B102" s="18" t="n"/>
      <c r="C102" s="18" t="n"/>
      <c r="D102" s="42" t="n"/>
      <c r="E102" s="18" t="n"/>
      <c r="F102" s="41" t="n"/>
      <c r="G102" s="42" t="n"/>
      <c r="H102" s="40" t="n"/>
      <c r="I102" s="35">
        <f>IF(OR(B102="",D102="",F102="",G102=""),"",IFERROR(G102/D102*F102,""))</f>
        <v/>
      </c>
      <c r="J102" s="35">
        <f>IF(I102="","",IFERROR(I102/(1-IF(H102="",0,H102)),""))</f>
        <v/>
      </c>
      <c r="K102" s="37">
        <f>IF(OR(B102="",J102=""),"",IFERROR(J102/SUMIF($B$3:$B$102,B102,$J$3:$J$102),""))</f>
        <v/>
      </c>
      <c r="L102" s="18" t="n"/>
    </row>
  </sheetData>
  <autoFilter ref="A2:L102"/>
  <mergeCells count="1">
    <mergeCell ref="A1:L1"/>
  </mergeCells>
  <conditionalFormatting sqref="A3:A102">
    <cfRule type="expression" priority="1" dxfId="0">
      <formula>AND($A3&lt;&gt;"",COUNTIF($A$3:$A$102,$A3)&gt;1)</formula>
    </cfRule>
  </conditionalFormatting>
  <conditionalFormatting sqref="B3:B102">
    <cfRule type="expression" priority="2" dxfId="0">
      <formula>AND($B3&lt;&gt;"",COUNTIF(Rezepte!$A$3:$A$102,$B3)=0)</formula>
    </cfRule>
  </conditionalFormatting>
  <conditionalFormatting sqref="A3:H102">
    <cfRule type="expression" priority="3" dxfId="2">
      <formula>AND(COUNTA($A3:$H3)&gt;0,OR($A3="",$B3="",$C3="",$D3="",$E3="",$F3="",$G3=""))</formula>
    </cfRule>
  </conditionalFormatting>
  <conditionalFormatting sqref="H3:H102">
    <cfRule type="expression" priority="4" dxfId="0">
      <formula>AND($H3&lt;&gt;"",$H3&gt;Parameter!$B$4)</formula>
    </cfRule>
  </conditionalFormatting>
  <dataValidations count="7">
    <dataValidation sqref="A3:A102" showErrorMessage="1" showInputMessage="1" allowBlank="1" errorTitle="Ungültige Positions-ID" error="Die ID muss mit P- beginnen und innerhalb der Tabelle eindeutig sein." type="custom" errorStyle="stop">
      <formula1>OR(A3="",AND(LEFT(A3,2)="P-",COUNTIF($A$3:$A$102,A3)=1))</formula1>
    </dataValidation>
    <dataValidation sqref="B3:B102" showErrorMessage="1" showInputMessage="1" allowBlank="1" errorTitle="Unbekannte Rezept-ID" error="Die Rezept-ID muss genau einmal im Blatt Rezepte vorhanden sein." type="custom" errorStyle="stop">
      <formula1>OR(B3="",COUNTIF(Rezepte!$A$3:$A$102,B3)=1)</formula1>
    </dataValidation>
    <dataValidation sqref="E3:E102" showErrorMessage="1" showInputMessage="1" allowBlank="1" errorTitle="Ungültige Einheit" error="Bitte eine Einheit aus der Liste auswählen." type="list" errorStyle="stop">
      <formula1>"kg,l,Stück,g,ml,Packung"</formula1>
    </dataValidation>
    <dataValidation sqref="D3:D102" showErrorMessage="1" showInputMessage="1" allowBlank="1" errorTitle="Ungültige Packungsmenge" error="Bitte eine positive Packungsmenge innerhalb der Parametergrenze eingeben." type="decimal" errorStyle="stop" operator="between">
      <formula1>0.001</formula1>
      <formula2>Parameter!$B$14</formula2>
    </dataValidation>
    <dataValidation sqref="F3:F102" showErrorMessage="1" showInputMessage="1" allowBlank="1" errorTitle="Ungültiger Packungspreis" error="Bitte einen nicht negativen Betrag innerhalb der Parametergrenze eingeben." type="decimal" errorStyle="stop" operator="between">
      <formula1>0</formula1>
      <formula2>Parameter!$B$10</formula2>
    </dataValidation>
    <dataValidation sqref="G3:G102" showErrorMessage="1" showInputMessage="1" allowBlank="1" errorTitle="Ungültige Rezeptmenge" error="Bitte eine nicht negative Rezeptmenge innerhalb der Parametergrenze eingeben." type="decimal" errorStyle="stop" operator="between">
      <formula1>0</formula1>
      <formula2>Parameter!$B$14</formula2>
    </dataValidation>
    <dataValidation sqref="H3:H102" showErrorMessage="1" showInputMessage="1" allowBlank="1" errorTitle="Ungültiger Schwundsatz" error="Bitte einen Schwundsatz innerhalb der Parametergrenze eingeben." type="decimal" errorStyle="stop" operator="between">
      <formula1>0</formula1>
      <formula2>Parameter!$B$11</formula2>
    </dataValidation>
  </dataValidations>
  <pageMargins left="0.35" right="0.35" top="0.5" bottom="0.5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58" customWidth="1" min="3" max="3"/>
  </cols>
  <sheetData>
    <row r="1" ht="28" customHeight="1">
      <c r="A1" s="1" t="inlineStr">
        <is>
          <t>Parameter – gelb markierte Werte sind veränderbar</t>
        </is>
      </c>
    </row>
    <row r="2" ht="32" customHeight="1">
      <c r="A2" s="14" t="inlineStr">
        <is>
          <t>Parameter</t>
        </is>
      </c>
      <c r="B2" s="14" t="inlineStr">
        <is>
          <t>Wert</t>
        </is>
      </c>
      <c r="C2" s="14" t="inlineStr">
        <is>
          <t>Einheit oder Wirkung</t>
        </is>
      </c>
    </row>
    <row r="3">
      <c r="A3" s="6" t="inlineStr">
        <is>
          <t>Standard-Ziel-Wareneinsatz</t>
        </is>
      </c>
      <c r="B3" s="43" t="n">
        <v>0.3</v>
      </c>
      <c r="C3" s="25" t="inlineStr">
        <is>
          <t>Wird verwendet, wenn im Rezept kein eigener Zielsatz steht</t>
        </is>
      </c>
    </row>
    <row r="4">
      <c r="A4" s="4" t="inlineStr">
        <is>
          <t>Schwund-Warnschwelle</t>
        </is>
      </c>
      <c r="B4" s="43" t="n">
        <v>0.15</v>
      </c>
      <c r="C4" s="26" t="inlineStr">
        <is>
          <t>Zutatenpositionen oberhalb dieses Satzes werden markiert</t>
        </is>
      </c>
    </row>
    <row r="5">
      <c r="A5" s="6" t="inlineStr">
        <is>
          <t>Toleranz über Zielquote</t>
        </is>
      </c>
      <c r="B5" s="43" t="n">
        <v>0.02</v>
      </c>
      <c r="C5" s="25" t="inlineStr">
        <is>
          <t>Zusätzlicher Spielraum vor dem Status „Über Ziel“</t>
        </is>
      </c>
    </row>
    <row r="6">
      <c r="A6" s="4" t="inlineStr">
        <is>
          <t>Betrachtungsbeginn</t>
        </is>
      </c>
      <c r="B6" s="44" t="n">
        <v>45908</v>
      </c>
      <c r="C6" s="26" t="inlineStr">
        <is>
          <t>Beginn des in der Übersicht ausgewerteten Zeitraums</t>
        </is>
      </c>
    </row>
    <row r="7">
      <c r="A7" s="6" t="inlineStr">
        <is>
          <t>Betrachtungsende</t>
        </is>
      </c>
      <c r="B7" s="44" t="n">
        <v>46273</v>
      </c>
      <c r="C7" s="25" t="inlineStr">
        <is>
          <t>Ende des in der Übersicht ausgewerteten Zeitraums</t>
        </is>
      </c>
    </row>
    <row r="8">
      <c r="A8" s="4" t="inlineStr">
        <is>
          <t>Maximale Portionen je Ansatz</t>
        </is>
      </c>
      <c r="B8" s="28" t="n">
        <v>500</v>
      </c>
      <c r="C8" s="26" t="inlineStr">
        <is>
          <t>Obergrenze der Eingabeprüfung</t>
        </is>
      </c>
    </row>
    <row r="9">
      <c r="A9" s="6" t="inlineStr">
        <is>
          <t>Maximaler Planpreis je Portion</t>
        </is>
      </c>
      <c r="B9" s="45" t="n">
        <v>250</v>
      </c>
      <c r="C9" s="25" t="inlineStr">
        <is>
          <t>Obergrenze der Eingabeprüfung in Euro</t>
        </is>
      </c>
    </row>
    <row r="10">
      <c r="A10" s="4" t="inlineStr">
        <is>
          <t>Maximaler Packungspreis</t>
        </is>
      </c>
      <c r="B10" s="45" t="n">
        <v>10000</v>
      </c>
      <c r="C10" s="26" t="inlineStr">
        <is>
          <t>Obergrenze der Eingabeprüfung in Euro</t>
        </is>
      </c>
    </row>
    <row r="11">
      <c r="A11" s="6" t="inlineStr">
        <is>
          <t>Maximaler Schwundsatz</t>
        </is>
      </c>
      <c r="B11" s="43" t="n">
        <v>0.5</v>
      </c>
      <c r="C11" s="25" t="inlineStr">
        <is>
          <t>Obergrenze der Eingabeprüfung</t>
        </is>
      </c>
    </row>
    <row r="12">
      <c r="A12" s="4" t="inlineStr">
        <is>
          <t>Minimaler Ziel-Wareneinsatz</t>
        </is>
      </c>
      <c r="B12" s="43" t="n">
        <v>0.05</v>
      </c>
      <c r="C12" s="26" t="inlineStr">
        <is>
          <t>Untergrenze für individuelle Zielwerte</t>
        </is>
      </c>
    </row>
    <row r="13">
      <c r="A13" s="6" t="inlineStr">
        <is>
          <t>Maximaler Ziel-Wareneinsatz</t>
        </is>
      </c>
      <c r="B13" s="43" t="n">
        <v>0.9</v>
      </c>
      <c r="C13" s="25" t="inlineStr">
        <is>
          <t>Obergrenze für individuelle Zielwerte</t>
        </is>
      </c>
    </row>
    <row r="14">
      <c r="A14" s="4" t="inlineStr">
        <is>
          <t>Maximale Mengenangabe</t>
        </is>
      </c>
      <c r="B14" s="45" t="n">
        <v>100000</v>
      </c>
      <c r="C14" s="26" t="inlineStr">
        <is>
          <t>Obergrenze für Packungs- und Rezeptmengen</t>
        </is>
      </c>
    </row>
  </sheetData>
  <autoFilter ref="A2:C14"/>
  <mergeCells count="1">
    <mergeCell ref="A1:C1"/>
  </mergeCells>
  <conditionalFormatting sqref="B6:B7">
    <cfRule type="expression" priority="1" dxfId="0">
      <formula>$B$6&gt;$B$7</formula>
    </cfRule>
  </conditionalFormatting>
  <conditionalFormatting sqref="B12:B13">
    <cfRule type="expression" priority="2" dxfId="0">
      <formula>$B$12&gt;$B$13</formula>
    </cfRule>
  </conditionalFormatting>
  <dataValidations count="10">
    <dataValidation sqref="B3" showErrorMessage="1" showInputMessage="1" allowBlank="0" errorTitle="Ungültiger Zielsatz" error="Der Zielsatz muss zwischen den angegebenen Grenzen liegen." type="decimal" errorStyle="stop" operator="between">
      <formula1>B12</formula1>
      <formula2>B13</formula2>
    </dataValidation>
    <dataValidation sqref="B4" showErrorMessage="1" showInputMessage="1" allowBlank="0" errorTitle="Ungültige Schwundschwelle" error="Bitte einen Prozentsatz zwischen 0 und dem maximalen Schwundsatz eingeben." type="decimal" errorStyle="stop" operator="between">
      <formula1>0</formula1>
      <formula2>B11</formula2>
    </dataValidation>
    <dataValidation sqref="B5" showErrorMessage="1" showInputMessage="1" allowBlank="0" errorTitle="Ungültige Toleranz" error="Die Toleranz muss zwischen 0 % und 25 % liegen." type="decimal" errorStyle="stop" operator="between">
      <formula1>0</formula1>
      <formula2>0.25</formula2>
    </dataValidation>
    <dataValidation sqref="B6" showErrorMessage="1" showInputMessage="1" allowBlank="0" errorTitle="Ungültiger Zeitraum" error="Der Beginn muss ein Datum sein und darf nicht nach dem Ende liegen." type="custom" errorStyle="stop">
      <formula1>OR(B6="",AND(ISNUMBER(B6),B6&lt;=B7))</formula1>
    </dataValidation>
    <dataValidation sqref="B7" showErrorMessage="1" showInputMessage="1" allowBlank="0" errorTitle="Ungültiger Zeitraum" error="Das Ende muss ein Datum sein und darf nicht vor dem Beginn liegen." type="custom" errorStyle="stop">
      <formula1>OR(B7="",AND(ISNUMBER(B7),B7&gt;=B6))</formula1>
    </dataValidation>
    <dataValidation sqref="B8" showErrorMessage="1" showInputMessage="1" allowBlank="0" errorTitle="Ungültige Kapazität" error="Bitte eine ganze Zahl größer als null eingeben." type="whole" errorStyle="stop" operator="between">
      <formula1>1</formula1>
      <formula2>100000</formula2>
    </dataValidation>
    <dataValidation sqref="B9:B10" showErrorMessage="1" showInputMessage="1" allowBlank="0" errorTitle="Ungültiger Betrag" error="Bitte einen nicht negativen Betrag eingeben." type="decimal" errorStyle="stop" operator="between">
      <formula1>0</formula1>
      <formula2>1000000</formula2>
    </dataValidation>
    <dataValidation sqref="B11" showErrorMessage="1" showInputMessage="1" allowBlank="0" errorTitle="Ungültiger Prozentsatz" error="Der maximale Schwundsatz muss zwischen 1 % und 95 % liegen." type="decimal" errorStyle="stop" operator="between">
      <formula1>0.01</formula1>
      <formula2>0.95</formula2>
    </dataValidation>
    <dataValidation sqref="B12:B13" showErrorMessage="1" showInputMessage="1" allowBlank="0" errorTitle="Ungültige Zielgrenze" error="Bitte einen Prozentsatz zwischen 1 % und 99 % eingeben." type="decimal" errorStyle="stop" operator="between">
      <formula1>0.01</formula1>
      <formula2>0.99</formula2>
    </dataValidation>
    <dataValidation sqref="B14" showErrorMessage="1" showInputMessage="1" allowBlank="0" errorTitle="Ungültige Mengenobergrenze" error="Bitte eine positive Mengenobergrenze eingeben." type="decimal" errorStyle="stop" operator="between">
      <formula1>1</formula1>
      <formula2>10000000</formula2>
    </dataValidation>
  </dataValidations>
  <pageMargins left="0.35" right="0.35" top="0.5" bottom="0.5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2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Hinweise zur Rezeptkostenkalkulation</t>
        </is>
      </c>
    </row>
    <row r="2">
      <c r="A2" s="30" t="inlineStr">
        <is>
          <t>Die Arbeitsmappe dient ausschließlich der internen, bearbeitbaren Kalkulation mit eindeutig fiktiven Beispieldaten.</t>
        </is>
      </c>
    </row>
    <row r="3" ht="22" customHeight="1">
      <c r="A3" s="3" t="inlineStr">
        <is>
          <t>Zweck und Grenzen</t>
        </is>
      </c>
      <c r="B3" s="3" t="n"/>
      <c r="C3" s="3" t="n"/>
      <c r="D3" s="3" t="n"/>
      <c r="E3" s="3" t="n"/>
      <c r="F3" s="3" t="n"/>
    </row>
    <row r="4" ht="42" customHeight="1">
      <c r="A4" s="31" t="inlineStr">
        <is>
          <t>Anwendungsbereich</t>
        </is>
      </c>
      <c r="B4" s="26" t="inlineStr">
        <is>
          <t>Kosten eines Rezepts aus Zutatenmengen, Packungsgrößen, Einkaufspreisen und Schwundannahmen berechnen.</t>
        </is>
      </c>
      <c r="C4" s="26" t="n"/>
      <c r="D4" s="26" t="n"/>
      <c r="E4" s="26" t="n"/>
      <c r="F4" s="26" t="n"/>
    </row>
    <row r="5" ht="42" customHeight="1">
      <c r="A5" s="32" t="inlineStr">
        <is>
          <t>Abgrenzung</t>
        </is>
      </c>
      <c r="B5" s="25" t="inlineStr">
        <is>
          <t>Keine ERP-Funktion, keine Echtzeitsynchronisierung, keine Steuer- oder Rechtsberatung und keine Aussage zur Konformität.</t>
        </is>
      </c>
      <c r="C5" s="25" t="n"/>
      <c r="D5" s="25" t="n"/>
      <c r="E5" s="25" t="n"/>
      <c r="F5" s="25" t="n"/>
    </row>
    <row r="6" ht="42" customHeight="1">
      <c r="A6" s="31" t="inlineStr">
        <is>
          <t>Kostenumfang</t>
        </is>
      </c>
      <c r="B6" s="26" t="inlineStr">
        <is>
          <t>Personal-, Energie-, Raum-, Gemein-, Liefer- und Steuerkosten sind nicht enthalten. Der rohe Kalkulationsbeitrag ist daher keine Gewinnzusage.</t>
        </is>
      </c>
      <c r="C6" s="26" t="n"/>
      <c r="D6" s="26" t="n"/>
      <c r="E6" s="26" t="n"/>
      <c r="F6" s="26" t="n"/>
    </row>
    <row r="7"/>
    <row r="8" ht="22" customHeight="1">
      <c r="A8" s="3" t="inlineStr">
        <is>
          <t>Formellogik in erster, mittlerer und letzter vorbereiteter Zeile</t>
        </is>
      </c>
      <c r="B8" s="3" t="n"/>
      <c r="C8" s="3" t="n"/>
      <c r="D8" s="3" t="n"/>
      <c r="E8" s="3" t="n"/>
      <c r="F8" s="3" t="n"/>
    </row>
    <row r="9" ht="42" customHeight="1">
      <c r="A9" s="32" t="inlineStr">
        <is>
          <t>Zutaten!I3, I52 und I102</t>
        </is>
      </c>
      <c r="B9" s="25" t="inlineStr">
        <is>
          <t>Kosten vor Schwund = Rezeptmenge aus Spalte G geteilt durch Packungsmenge aus Spalte D, multipliziert mit Packungspreis aus Spalte F. IFERROR und Leerprüfungen verhindern Fehler oder bedeutungslose Nullen.</t>
        </is>
      </c>
      <c r="C9" s="25" t="n"/>
      <c r="D9" s="25" t="n"/>
      <c r="E9" s="25" t="n"/>
      <c r="F9" s="25" t="n"/>
    </row>
    <row r="10" ht="42" customHeight="1">
      <c r="A10" s="31" t="inlineStr">
        <is>
          <t>Zutaten!J3, J52 und J102</t>
        </is>
      </c>
      <c r="B10" s="26" t="inlineStr">
        <is>
          <t>Kosten inklusive Schwund = Kosten vor Schwund aus Spalte I geteilt durch 1 minus Schwund aus Spalte H. Ein leerer Schwund wird wie 0 % behandelt; Divisionen sind mit IFERROR abgesichert.</t>
        </is>
      </c>
      <c r="C10" s="26" t="n"/>
      <c r="D10" s="26" t="n"/>
      <c r="E10" s="26" t="n"/>
      <c r="F10" s="26" t="n"/>
    </row>
    <row r="11" ht="42" customHeight="1">
      <c r="A11" s="32" t="inlineStr">
        <is>
          <t>Zutaten!K3, K52 und K102</t>
        </is>
      </c>
      <c r="B11" s="25" t="inlineStr">
        <is>
          <t>Kostenanteil = Positionskosten aus Spalte J geteilt durch die mit SUMIF ermittelten Gesamtkosten aller Positionen derselben Rezept-ID aus Spalte B.</t>
        </is>
      </c>
      <c r="C11" s="25" t="n"/>
      <c r="D11" s="25" t="n"/>
      <c r="E11" s="25" t="n"/>
      <c r="F11" s="25" t="n"/>
    </row>
    <row r="12" ht="42" customHeight="1">
      <c r="A12" s="31" t="inlineStr">
        <is>
          <t>Rezepte!I3, I52 und I102</t>
        </is>
      </c>
      <c r="B12" s="26" t="inlineStr">
        <is>
          <t>SUMIF summiert die Zutatenkosten aus Zutaten-Spalte J für die Rezept-ID aus Rezepte-Spalte A. Ohne passende Zutaten bleibt das Ergebnis leer.</t>
        </is>
      </c>
      <c r="C12" s="26" t="n"/>
      <c r="D12" s="26" t="n"/>
      <c r="E12" s="26" t="n"/>
      <c r="F12" s="26" t="n"/>
    </row>
    <row r="13" ht="42" customHeight="1">
      <c r="A13" s="32" t="inlineStr">
        <is>
          <t>Rezepte!J3, J52 und J102</t>
        </is>
      </c>
      <c r="B13" s="25" t="inlineStr">
        <is>
          <t>Kosten je Portion = Zutatenkosten je Ansatz aus Spalte I geteilt durch Portionen je Ansatz aus Spalte F. Leere Werte und Divisionen werden sicher behandelt.</t>
        </is>
      </c>
      <c r="C13" s="25" t="n"/>
      <c r="D13" s="25" t="n"/>
      <c r="E13" s="25" t="n"/>
      <c r="F13" s="25" t="n"/>
    </row>
    <row r="14" ht="42" customHeight="1">
      <c r="A14" s="31" t="inlineStr">
        <is>
          <t>Rezepte!K3, K52 und K102</t>
        </is>
      </c>
      <c r="B14" s="26" t="inlineStr">
        <is>
          <t>Wareneinsatzquote = Kosten je Portion aus Spalte J geteilt durch Planpreis aus Spalte H. IFERROR verhindert Divisionsfehler.</t>
        </is>
      </c>
      <c r="C14" s="26" t="n"/>
      <c r="D14" s="26" t="n"/>
      <c r="E14" s="26" t="n"/>
      <c r="F14" s="26" t="n"/>
    </row>
    <row r="15" ht="42" customHeight="1">
      <c r="A15" s="32" t="inlineStr">
        <is>
          <t>Rezepte!L3, L52 und L102</t>
        </is>
      </c>
      <c r="B15" s="25" t="inlineStr">
        <is>
          <t>Zielpreis = Kosten je Portion aus Spalte J geteilt durch den individuellen Zielwert aus Spalte G. Ist G leer, wird Parameter!B3 verwendet.</t>
        </is>
      </c>
      <c r="C15" s="25" t="n"/>
      <c r="D15" s="25" t="n"/>
      <c r="E15" s="25" t="n"/>
      <c r="F15" s="25" t="n"/>
    </row>
    <row r="16" ht="42" customHeight="1">
      <c r="A16" s="31" t="inlineStr">
        <is>
          <t>Rezepte!M und N</t>
        </is>
      </c>
      <c r="B16" s="26" t="inlineStr">
        <is>
          <t>Spalte M zeigt Planpreis minus Zielpreis. Spalte N prüft fehlende Zutaten, fehlende Angaben, Zielüberschreitungen und negative Preisabweichungen.</t>
        </is>
      </c>
      <c r="C16" s="26" t="n"/>
      <c r="D16" s="26" t="n"/>
      <c r="E16" s="26" t="n"/>
      <c r="F16" s="26" t="n"/>
    </row>
    <row r="17" ht="42" customHeight="1">
      <c r="A17" s="32" t="inlineStr">
        <is>
          <t>Übersicht</t>
        </is>
      </c>
      <c r="B17" s="25" t="inlineStr">
        <is>
          <t>Summen und Quoten verwenden die Datumswerte aus Rezepte-Spalte E sowie den Betrachtungsbeginn und das Betrachtungsende aus Parameter!B6:B7.</t>
        </is>
      </c>
      <c r="C17" s="25" t="n"/>
      <c r="D17" s="25" t="n"/>
      <c r="E17" s="25" t="n"/>
      <c r="F17" s="25" t="n"/>
    </row>
    <row r="18"/>
    <row r="19" ht="22" customHeight="1">
      <c r="A19" s="3" t="inlineStr">
        <is>
          <t>Eingaben und Warnungen</t>
        </is>
      </c>
      <c r="B19" s="3" t="n"/>
      <c r="C19" s="3" t="n"/>
      <c r="D19" s="3" t="n"/>
      <c r="E19" s="3" t="n"/>
      <c r="F19" s="3" t="n"/>
    </row>
    <row r="20" ht="42" customHeight="1">
      <c r="A20" s="31" t="inlineStr">
        <is>
          <t>Gelbe Zellen</t>
        </is>
      </c>
      <c r="B20" s="26" t="inlineStr">
        <is>
          <t>Gelb markierte Zellen sind für Eingaben vorgesehen. Formelzellen sollten nicht überschrieben werden.</t>
        </is>
      </c>
      <c r="C20" s="26" t="n"/>
      <c r="D20" s="26" t="n"/>
      <c r="E20" s="26" t="n"/>
      <c r="F20" s="26" t="n"/>
    </row>
    <row r="21" ht="42" customHeight="1">
      <c r="A21" s="32" t="inlineStr">
        <is>
          <t>Einheiten</t>
        </is>
      </c>
      <c r="B21" s="25" t="inlineStr">
        <is>
          <t>Packungsmenge und Rezeptmenge einer Zutatenposition müssen dieselbe Einheit verwenden; eine automatische Umrechnung findet nicht statt.</t>
        </is>
      </c>
      <c r="C21" s="25" t="n"/>
      <c r="D21" s="25" t="n"/>
      <c r="E21" s="25" t="n"/>
      <c r="F21" s="25" t="n"/>
    </row>
    <row r="22" ht="42" customHeight="1">
      <c r="A22" s="31" t="inlineStr">
        <is>
          <t>Schwund</t>
        </is>
      </c>
      <c r="B22" s="26" t="inlineStr">
        <is>
          <t>Die Schwundschwelle ist eine veränderbare Kalkulationsannahme und keine verbindliche Norm.</t>
        </is>
      </c>
      <c r="C22" s="26" t="n"/>
      <c r="D22" s="26" t="n"/>
      <c r="E22" s="26" t="n"/>
      <c r="F22" s="26" t="n"/>
    </row>
    <row r="23" ht="42" customHeight="1">
      <c r="A23" s="32" t="inlineStr">
        <is>
          <t>Warnungen</t>
        </is>
      </c>
      <c r="B23" s="25" t="inlineStr">
        <is>
          <t>Orange Markierungen weisen auf Zielüberschreitungen, fehlende Angaben, ungültige Verweise, erhöhte Schwundwerte oder negative Preisabweichungen hin.</t>
        </is>
      </c>
      <c r="C23" s="25" t="n"/>
      <c r="D23" s="25" t="n"/>
      <c r="E23" s="25" t="n"/>
      <c r="F23" s="25" t="n"/>
    </row>
    <row r="24" ht="42" customHeight="1">
      <c r="A24" s="31" t="inlineStr">
        <is>
          <t>Beispieldaten</t>
        </is>
      </c>
      <c r="B24" s="26" t="inlineStr">
        <is>
          <t>Alle Rezeptnamen, Preise, Rollen und Vorgänge sind ausschließlich fiktive Demonstrationsdaten.</t>
        </is>
      </c>
      <c r="C24" s="26" t="n"/>
      <c r="D24" s="26" t="n"/>
      <c r="E24" s="26" t="n"/>
      <c r="F24" s="26" t="n"/>
    </row>
  </sheetData>
  <mergeCells count="1">
    <mergeCell ref="A1:F1"/>
  </mergeCells>
  <pageMargins left="0.35" right="0.35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Arbeitsmappen-Generator</dc:creator>
  <dc:title xmlns:dc="http://purl.org/dc/elements/1.1/">Rezeptkosten Kalkulation Excel Gastronomie</dc:title>
  <dc:description xmlns:dc="http://purl.org/dc/elements/1.1/">Bearbeitbare Arbeitsmappe zur Kalkulation fiktiver Rezeptkosten ohne ERP-, Synchronisierungs-, Rechts- oder Zertifizierungsfunktion.</dc:description>
  <dc:subject xmlns:dc="http://purl.org/dc/elements/1.1/">Fiktive Kalkulation von Rezept- und Zutatenkosten</dc:subject>
  <dcterms:created xmlns:dcterms="http://purl.org/dc/terms/" xmlns:xsi="http://www.w3.org/2001/XMLSchema-instance" xsi:type="dcterms:W3CDTF">2026-09-08T11:18:00Z</dcterms:created>
  <dcterms:modified xmlns:dcterms="http://purl.org/dc/terms/" xmlns:xsi="http://www.w3.org/2001/XMLSchema-instance" xsi:type="dcterms:W3CDTF">2026-09-08T11:18:00Z</dcterms:modified>
</cp:coreProperties>
</file>