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peisekart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'Speisekarte'!$A$4:$S$104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407];[Red]-#,##0.00 [$€-407]"/>
    <numFmt numFmtId="165" formatCode="0.0%"/>
    <numFmt numFmtId="166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35A61"/>
      <sz val="9"/>
    </font>
    <font>
      <name val="Calibri"/>
      <b val="1"/>
      <color rgb="00FFFFFF"/>
      <sz val="10"/>
    </font>
    <font>
      <name val="Calibri"/>
      <color rgb="00132238"/>
      <sz val="10"/>
    </font>
    <font>
      <name val="Calibri"/>
      <b val="1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A84F2A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3" fillId="6" borderId="1" pivotButton="0" quotePrefix="0" xfId="0"/>
    <xf numFmtId="0" fontId="5" fillId="3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color rgb="00FFFFFF"/>
        <sz val="10"/>
      </font>
      <fill>
        <patternFill patternType="solid">
          <fgColor rgb="00A84F2A"/>
        </patternFill>
      </fill>
    </dxf>
    <dxf>
      <font>
        <name val="Calibri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A84F2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Deckungsbeitrag nach Kategorie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'Übersicht'!H6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'Übersicht'!$E$7:$E$11</f>
            </numRef>
          </cat>
          <val>
            <numRef>
              <f>'Übersicht'!$H$7:$H$11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Deckungsbeitrag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3" customWidth="1" min="4" max="4"/>
    <col width="20" customWidth="1" min="5" max="5"/>
    <col width="13" customWidth="1" min="6" max="6"/>
    <col width="18" customWidth="1" min="7" max="7"/>
    <col width="19" customWidth="1" min="8" max="8"/>
    <col width="13" customWidth="1" min="9" max="9"/>
  </cols>
  <sheetData>
    <row r="1" ht="28" customHeight="1">
      <c r="A1" s="1" t="inlineStr">
        <is>
          <t>Übersicht Speisekartenrentabilität</t>
        </is>
      </c>
    </row>
    <row r="2">
      <c r="A2" s="2" t="inlineStr">
        <is>
          <t>Auswertung des frei erfundenen Betriebsbeispiels „Musterküche Morgenrot“.</t>
        </is>
      </c>
    </row>
    <row r="3"/>
    <row r="4">
      <c r="A4" s="3" t="inlineStr">
        <is>
          <t>Auswertungszeitraum</t>
        </is>
      </c>
      <c r="B4" s="4">
        <f>IF(OR(Parameter!$B$4="",Parameter!$B$5=""),"",TEXT(Parameter!$B$4,"DD.MM.YYYY")&amp;" bis "&amp;TEXT(Parameter!$B$5,"DD.MM.YYYY"))</f>
        <v/>
      </c>
      <c r="D4" s="3" t="inlineStr">
        <is>
          <t>Datengrundlage</t>
        </is>
      </c>
      <c r="E4" s="4" t="inlineStr">
        <is>
          <t>Speisekarte, Zeilen 5 bis 104</t>
        </is>
      </c>
    </row>
    <row r="5"/>
    <row r="6">
      <c r="A6" s="5" t="inlineStr">
        <is>
          <t>Kennzahl</t>
        </is>
      </c>
      <c r="B6" s="5" t="inlineStr">
        <is>
          <t>Wert</t>
        </is>
      </c>
      <c r="C6" s="5" t="inlineStr">
        <is>
          <t>Einordnung</t>
        </is>
      </c>
      <c r="E6" s="5" t="inlineStr">
        <is>
          <t>Kategorie</t>
        </is>
      </c>
      <c r="F6" s="5" t="inlineStr">
        <is>
          <t>Absatz</t>
        </is>
      </c>
      <c r="G6" s="5" t="inlineStr">
        <is>
          <t>Umsatz netto</t>
        </is>
      </c>
      <c r="H6" s="5" t="inlineStr">
        <is>
          <t>Deckungsbeitrag</t>
        </is>
      </c>
      <c r="I6" s="5" t="inlineStr">
        <is>
          <t>DB-Marge</t>
        </is>
      </c>
    </row>
    <row r="7">
      <c r="A7" s="6" t="inlineStr">
        <is>
          <t>Erfasste Positionen</t>
        </is>
      </c>
      <c r="B7" s="7">
        <f>IF(COUNTIF(Speisekarte!$A$5:$A$104,"&lt;&gt;")=0,"",COUNTIF(Speisekarte!$A$5:$A$104,"&lt;&gt;"))</f>
        <v/>
      </c>
      <c r="C7" s="6">
        <f>IF($B7="","","Daten vorhanden")</f>
        <v/>
      </c>
      <c r="E7" s="6">
        <f>IF(Parameter!$F$4="","",Parameter!$F$4)</f>
        <v/>
      </c>
      <c r="F7" s="7">
        <f>IF(OR($E7="",$B$7=""),"",SUMIF(Speisekarte!$C$5:$C$104,$E7,Speisekarte!$E$5:$E$104))</f>
        <v/>
      </c>
      <c r="G7" s="24">
        <f>IF(OR($E7="",$B$7=""),"",SUMIF(Speisekarte!$C$5:$C$104,$E7,Speisekarte!$J$5:$J$104))</f>
        <v/>
      </c>
      <c r="H7" s="24">
        <f>IF(OR($E7="",$B$7=""),"",SUMIF(Speisekarte!$C$5:$C$104,$E7,Speisekarte!$N$5:$N$104))</f>
        <v/>
      </c>
      <c r="I7" s="25">
        <f>IF(OR($E7="",$G7=""),"",IFERROR($H7/$G7,""))</f>
        <v/>
      </c>
    </row>
    <row r="8">
      <c r="A8" s="4" t="inlineStr">
        <is>
          <t>Absatz gesamt</t>
        </is>
      </c>
      <c r="B8" s="10">
        <f>IF($B$7="","",SUM(Speisekarte!$E$5:$E$104))</f>
        <v/>
      </c>
      <c r="C8" s="4">
        <f>IF($B8="","","Stück im Zeitraum")</f>
        <v/>
      </c>
      <c r="E8" s="4">
        <f>IF(Parameter!$F$5="","",Parameter!$F$5)</f>
        <v/>
      </c>
      <c r="F8" s="10">
        <f>IF(OR($E8="",$B$7=""),"",SUMIF(Speisekarte!$C$5:$C$104,$E8,Speisekarte!$E$5:$E$104))</f>
        <v/>
      </c>
      <c r="G8" s="26">
        <f>IF(OR($E8="",$B$7=""),"",SUMIF(Speisekarte!$C$5:$C$104,$E8,Speisekarte!$J$5:$J$104))</f>
        <v/>
      </c>
      <c r="H8" s="26">
        <f>IF(OR($E8="",$B$7=""),"",SUMIF(Speisekarte!$C$5:$C$104,$E8,Speisekarte!$N$5:$N$104))</f>
        <v/>
      </c>
      <c r="I8" s="27">
        <f>IF(OR($E8="",$G8=""),"",IFERROR($H8/$G8,""))</f>
        <v/>
      </c>
    </row>
    <row r="9">
      <c r="A9" s="6" t="inlineStr">
        <is>
          <t>Umsatz netto</t>
        </is>
      </c>
      <c r="B9" s="24">
        <f>IF($B$7="","",SUM(Speisekarte!$J$5:$J$104))</f>
        <v/>
      </c>
      <c r="C9" s="6">
        <f>IF($B9="","","Nettoumsatz")</f>
        <v/>
      </c>
      <c r="E9" s="6">
        <f>IF(Parameter!$F$6="","",Parameter!$F$6)</f>
        <v/>
      </c>
      <c r="F9" s="7">
        <f>IF(OR($E9="",$B$7=""),"",SUMIF(Speisekarte!$C$5:$C$104,$E9,Speisekarte!$E$5:$E$104))</f>
        <v/>
      </c>
      <c r="G9" s="24">
        <f>IF(OR($E9="",$B$7=""),"",SUMIF(Speisekarte!$C$5:$C$104,$E9,Speisekarte!$J$5:$J$104))</f>
        <v/>
      </c>
      <c r="H9" s="24">
        <f>IF(OR($E9="",$B$7=""),"",SUMIF(Speisekarte!$C$5:$C$104,$E9,Speisekarte!$N$5:$N$104))</f>
        <v/>
      </c>
      <c r="I9" s="25">
        <f>IF(OR($E9="",$G9=""),"",IFERROR($H9/$G9,""))</f>
        <v/>
      </c>
    </row>
    <row r="10">
      <c r="A10" s="4" t="inlineStr">
        <is>
          <t>Variable Kosten gesamt</t>
        </is>
      </c>
      <c r="B10" s="26">
        <f>IF($B$7="","",SUM(Speisekarte!$L$5:$L$104))</f>
        <v/>
      </c>
      <c r="C10" s="4">
        <f>IF($B10="","","variable Kosten")</f>
        <v/>
      </c>
      <c r="E10" s="4">
        <f>IF(Parameter!$F$7="","",Parameter!$F$7)</f>
        <v/>
      </c>
      <c r="F10" s="10">
        <f>IF(OR($E10="",$B$7=""),"",SUMIF(Speisekarte!$C$5:$C$104,$E10,Speisekarte!$E$5:$E$104))</f>
        <v/>
      </c>
      <c r="G10" s="26">
        <f>IF(OR($E10="",$B$7=""),"",SUMIF(Speisekarte!$C$5:$C$104,$E10,Speisekarte!$J$5:$J$104))</f>
        <v/>
      </c>
      <c r="H10" s="26">
        <f>IF(OR($E10="",$B$7=""),"",SUMIF(Speisekarte!$C$5:$C$104,$E10,Speisekarte!$N$5:$N$104))</f>
        <v/>
      </c>
      <c r="I10" s="27">
        <f>IF(OR($E10="",$G10=""),"",IFERROR($H10/$G10,""))</f>
        <v/>
      </c>
    </row>
    <row r="11">
      <c r="A11" s="6" t="inlineStr">
        <is>
          <t>Deckungsbeitrag gesamt</t>
        </is>
      </c>
      <c r="B11" s="24">
        <f>IF($B$7="","",SUM(Speisekarte!$N$5:$N$104))</f>
        <v/>
      </c>
      <c r="C11" s="6">
        <f>IF($B11="","","Beitrag vor Fixkosten")</f>
        <v/>
      </c>
      <c r="E11" s="6">
        <f>IF(Parameter!$F$8="","",Parameter!$F$8)</f>
        <v/>
      </c>
      <c r="F11" s="7">
        <f>IF(OR($E11="",$B$7=""),"",SUMIF(Speisekarte!$C$5:$C$104,$E11,Speisekarte!$E$5:$E$104))</f>
        <v/>
      </c>
      <c r="G11" s="24">
        <f>IF(OR($E11="",$B$7=""),"",SUMIF(Speisekarte!$C$5:$C$104,$E11,Speisekarte!$J$5:$J$104))</f>
        <v/>
      </c>
      <c r="H11" s="24">
        <f>IF(OR($E11="",$B$7=""),"",SUMIF(Speisekarte!$C$5:$C$104,$E11,Speisekarte!$N$5:$N$104))</f>
        <v/>
      </c>
      <c r="I11" s="25">
        <f>IF(OR($E11="",$G11=""),"",IFERROR($H11/$G11,""))</f>
        <v/>
      </c>
    </row>
    <row r="12">
      <c r="A12" s="4" t="inlineStr">
        <is>
          <t>DB-Marge gesamt</t>
        </is>
      </c>
      <c r="B12" s="27">
        <f>IF($B$7="","",IFERROR($B$11/$B$9,""))</f>
        <v/>
      </c>
      <c r="C12" s="4">
        <f>IF($B12="","",IF($B12&gt;=Parameter!$B$6,"Ziel erreicht","unter Ziel"))</f>
        <v/>
      </c>
    </row>
    <row r="13">
      <c r="A13" s="6" t="inlineStr">
        <is>
          <t>Abweichung zur Ziel-DB-Marge</t>
        </is>
      </c>
      <c r="B13" s="25">
        <f>IF($B$12="","",$B$12-Parameter!$B$6)</f>
        <v/>
      </c>
      <c r="C13" s="6">
        <f>IF($B13="","",IF($B13&gt;=0,"über Ziel","unter Ziel"))</f>
        <v/>
      </c>
    </row>
    <row r="14">
      <c r="A14" s="4" t="inlineStr">
        <is>
          <t>Positionen mit Warnung</t>
        </is>
      </c>
      <c r="B14" s="10">
        <f>IF($B$7="","",COUNTIFS(Speisekarte!$A$5:$A$104,"&lt;&gt;",Speisekarte!$S$5:$S$104,"&lt;&gt;OK"))</f>
        <v/>
      </c>
      <c r="C14" s="4">
        <f>IF($B14="","",IF($B14=0,"keine Warnung","Prüfbedarf"))</f>
        <v/>
      </c>
    </row>
    <row r="15">
      <c r="A15" s="6" t="inlineStr">
        <is>
          <t>Positionen mit negativem DB</t>
        </is>
      </c>
      <c r="B15" s="7">
        <f>IF($B$7="","",COUNTIF(Speisekarte!$N$5:$N$104,"&lt;0"))</f>
        <v/>
      </c>
      <c r="C15" s="6">
        <f>IF($B15="","",IF($B15=0,"keine","Prüfbedarf"))</f>
        <v/>
      </c>
    </row>
    <row r="16">
      <c r="A16" s="4" t="inlineStr">
        <is>
          <t>Stärkste Position nach Gesamt-DB</t>
        </is>
      </c>
      <c r="B16" s="4">
        <f>IF($B$7="","",IFERROR(INDEX(Speisekarte!$B$5:$B$104,MATCH(MAX(Speisekarte!$N$5:$N$104),Speisekarte!$N$5:$N$104,0)),""))</f>
        <v/>
      </c>
      <c r="C16" s="4">
        <f>IF($B16="","","höchster Gesamt-DB")</f>
        <v/>
      </c>
    </row>
    <row r="17"/>
    <row r="18"/>
    <row r="19">
      <c r="A19" s="13" t="inlineStr">
        <is>
          <t>Warnhinweis</t>
        </is>
      </c>
      <c r="B19" s="14">
        <f>IF($B$7="","Keine Positionen erfasst",IF($B$14=0,"Keine offenen Warnungen",$B$14&amp;" Position(en) mit Prüfbedarf"))</f>
        <v/>
      </c>
    </row>
    <row r="20"/>
    <row r="21">
      <c r="A21" s="15" t="inlineStr">
        <is>
          <t>Interne Kalkulationshilfe ohne Makros, externe Verknüpfung, ERP- oder Echtzeitsynchronisierung; keine Rechts- oder Steuerberatung.</t>
        </is>
      </c>
    </row>
  </sheetData>
  <mergeCells count="1">
    <mergeCell ref="A1:I1"/>
  </mergeCells>
  <conditionalFormatting sqref="B13">
    <cfRule type="expression" priority="1" dxfId="0">
      <formula>AND($B13&lt;&gt;"",$B13&lt;0)</formula>
    </cfRule>
    <cfRule type="expression" priority="2" dxfId="1">
      <formula>AND($B13&lt;&gt;"",$B13&gt;=0)</formula>
    </cfRule>
  </conditionalFormatting>
  <conditionalFormatting sqref="B14:B15">
    <cfRule type="expression" priority="3" dxfId="0">
      <formula>AND(B14&lt;&gt;"",B14&gt;0)</formula>
    </cfRule>
  </conditionalFormatting>
  <conditionalFormatting sqref="I7:I11">
    <cfRule type="expression" priority="4" dxfId="2">
      <formula>AND($I7&lt;&gt;"",$B$12&lt;&gt;"",$I7&lt;$B$12)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8" customWidth="1" min="3" max="3"/>
    <col width="13" customWidth="1" min="4" max="4"/>
    <col width="12" customWidth="1" min="5" max="5"/>
    <col width="18" customWidth="1" min="6" max="6"/>
    <col width="17" customWidth="1" min="7" max="7"/>
    <col width="18" customWidth="1" min="8" max="8"/>
    <col width="19" customWidth="1" min="9" max="9"/>
    <col width="16" customWidth="1" min="10" max="10"/>
    <col width="18" customWidth="1" min="11" max="11"/>
    <col width="18" customWidth="1" min="12" max="12"/>
    <col width="18" customWidth="1" min="13" max="13"/>
    <col width="18" customWidth="1" min="14" max="14"/>
    <col width="12" customWidth="1" min="15" max="15"/>
    <col width="16" customWidth="1" min="16" max="16"/>
    <col width="14" customWidth="1" min="17" max="17"/>
    <col width="14" customWidth="1" min="18" max="18"/>
    <col width="28" customWidth="1" min="19" max="19"/>
    <col width="3" customWidth="1" min="20" max="20"/>
    <col width="23" customWidth="1" min="21" max="21"/>
    <col width="18" customWidth="1" min="22" max="22"/>
  </cols>
  <sheetData>
    <row r="1" ht="28" customHeight="1">
      <c r="A1" s="1" t="inlineStr">
        <is>
          <t>Rentabilität der Speisekarte</t>
        </is>
      </c>
    </row>
    <row r="2">
      <c r="A2" s="2" t="inlineStr">
        <is>
          <t>Fiktiver Betrieb: Musterküche Morgenrot – gelbe Felder sind Eingaben, berechnete Felder reichen bis Zeile 104.</t>
        </is>
      </c>
    </row>
    <row r="3">
      <c r="U3" s="16" t="inlineStr">
        <is>
          <t>Prüfgrenze</t>
        </is>
      </c>
      <c r="V3" s="16" t="inlineStr">
        <is>
          <t>Wert</t>
        </is>
      </c>
    </row>
    <row r="4" ht="42" customHeight="1">
      <c r="A4" s="5" t="inlineStr">
        <is>
          <t>Artikel-ID</t>
        </is>
      </c>
      <c r="B4" s="5" t="inlineStr">
        <is>
          <t>Gericht</t>
        </is>
      </c>
      <c r="C4" s="5" t="inlineStr">
        <is>
          <t>Kategorie</t>
        </is>
      </c>
      <c r="D4" s="5" t="inlineStr">
        <is>
          <t>Status</t>
        </is>
      </c>
      <c r="E4" s="5" t="inlineStr">
        <is>
          <t>Absatz Stück</t>
        </is>
      </c>
      <c r="F4" s="5" t="inlineStr">
        <is>
          <t>Nettoverkaufspreis je Stück</t>
        </is>
      </c>
      <c r="G4" s="5" t="inlineStr">
        <is>
          <t>Wareneinsatz je Stück</t>
        </is>
      </c>
      <c r="H4" s="5" t="inlineStr">
        <is>
          <t>Variable Arbeit je Stück</t>
        </is>
      </c>
      <c r="I4" s="5" t="inlineStr">
        <is>
          <t>Sonstige variable Kosten je Stück</t>
        </is>
      </c>
      <c r="J4" s="5" t="inlineStr">
        <is>
          <t>Umsatz netto</t>
        </is>
      </c>
      <c r="K4" s="5" t="inlineStr">
        <is>
          <t>Variable Kosten je Stück</t>
        </is>
      </c>
      <c r="L4" s="5" t="inlineStr">
        <is>
          <t>Variable Kosten gesamt</t>
        </is>
      </c>
      <c r="M4" s="5" t="inlineStr">
        <is>
          <t>Deckungsbeitrag je Stück</t>
        </is>
      </c>
      <c r="N4" s="5" t="inlineStr">
        <is>
          <t>Deckungsbeitrag gesamt</t>
        </is>
      </c>
      <c r="O4" s="5" t="inlineStr">
        <is>
          <t>DB-Marge</t>
        </is>
      </c>
      <c r="P4" s="5" t="inlineStr">
        <is>
          <t>Wareneinsatzquote</t>
        </is>
      </c>
      <c r="Q4" s="5" t="inlineStr">
        <is>
          <t>Absatzklasse</t>
        </is>
      </c>
      <c r="R4" s="5" t="inlineStr">
        <is>
          <t>Portfolio</t>
        </is>
      </c>
      <c r="S4" s="5" t="inlineStr">
        <is>
          <t>Warnung</t>
        </is>
      </c>
      <c r="U4" s="4" t="inlineStr">
        <is>
          <t>Maximaler Absatz</t>
        </is>
      </c>
      <c r="V4" s="10">
        <f>Parameter!$B$9</f>
        <v/>
      </c>
    </row>
    <row r="5">
      <c r="A5" s="17" t="inlineStr">
        <is>
          <t>MR-001</t>
        </is>
      </c>
      <c r="B5" s="17" t="inlineStr">
        <is>
          <t>Kupferblatt-Salat</t>
        </is>
      </c>
      <c r="C5" s="17" t="inlineStr">
        <is>
          <t>Vorspeise</t>
        </is>
      </c>
      <c r="D5" s="17" t="inlineStr">
        <is>
          <t>Aktiv</t>
        </is>
      </c>
      <c r="E5" s="18" t="n">
        <v>165</v>
      </c>
      <c r="F5" s="28" t="n">
        <v>9.800000000000001</v>
      </c>
      <c r="G5" s="28" t="n">
        <v>2.2</v>
      </c>
      <c r="H5" s="28" t="n">
        <v>1.4</v>
      </c>
      <c r="I5" s="28" t="n">
        <v>0.35</v>
      </c>
      <c r="J5" s="24">
        <f>IF(OR($A5="",$E5="",$F5=""),"",$E5*$F5)</f>
        <v/>
      </c>
      <c r="K5" s="24">
        <f>IF($A5="","",IF(COUNT($G5:$I5)&lt;3,"",SUM($G5:$I5)))</f>
        <v/>
      </c>
      <c r="L5" s="24">
        <f>IF(OR($A5="",$E5="",$K5=""),"",$E5*$K5)</f>
        <v/>
      </c>
      <c r="M5" s="24">
        <f>IF(OR($A5="",$F5="",$K5=""),"",$F5-$K5)</f>
        <v/>
      </c>
      <c r="N5" s="24">
        <f>IF(OR($A5="",$J5="",$L5=""),"",$J5-$L5)</f>
        <v/>
      </c>
      <c r="O5" s="25">
        <f>IF(OR($A5="",$F5="",$M5=""),"",IFERROR($M5/$F5,""))</f>
        <v/>
      </c>
      <c r="P5" s="25">
        <f>IF(OR($A5="",$F5="",$G5=""),"",IFERROR($G5/$F5,""))</f>
        <v/>
      </c>
      <c r="Q5" s="6">
        <f>IF(OR($A5="",$E5=""),"",IF($E5&gt;=Parameter!$B$8,"hoch","niedrig"))</f>
        <v/>
      </c>
      <c r="R5" s="6">
        <f>IF(OR($A5="",$O5="",$Q5=""),"",IF(AND($O5&gt;=Parameter!$B$6,$Q5="hoch"),"Star",IF(AND($O5&lt;Parameter!$B$6,$Q5="hoch"),"Renner",IF(AND($O5&gt;=Parameter!$B$6,$Q5="niedrig"),"Schläfer","Verlierer"))))</f>
        <v/>
      </c>
      <c r="S5" s="6">
        <f>IF($A5="","",IF(OR($B5="",$C5="",$D5="",$E5="",$F5="",$G5="",$H5="",$I5=""),"Angaben fehlen",IF($N5&lt;0,"Negativer Deckungsbeitrag",IF($O5&lt;Parameter!$B$7,"Marge unter Warnschwelle","OK"))))</f>
        <v/>
      </c>
      <c r="U5" s="6" t="inlineStr">
        <is>
          <t>Maximaler Preis</t>
        </is>
      </c>
      <c r="V5" s="24">
        <f>Parameter!$B$10</f>
        <v/>
      </c>
    </row>
    <row r="6">
      <c r="A6" s="17" t="inlineStr">
        <is>
          <t>MR-002</t>
        </is>
      </c>
      <c r="B6" s="17" t="inlineStr">
        <is>
          <t>Leuchtkern-Suppe</t>
        </is>
      </c>
      <c r="C6" s="17" t="inlineStr">
        <is>
          <t>Suppe</t>
        </is>
      </c>
      <c r="D6" s="17" t="inlineStr">
        <is>
          <t>Aktiv</t>
        </is>
      </c>
      <c r="E6" s="18" t="n">
        <v>92</v>
      </c>
      <c r="F6" s="28" t="n">
        <v>8.4</v>
      </c>
      <c r="G6" s="28" t="n">
        <v>1.75</v>
      </c>
      <c r="H6" s="28" t="n">
        <v>1.15</v>
      </c>
      <c r="I6" s="28" t="n">
        <v>0.3</v>
      </c>
      <c r="J6" s="26">
        <f>IF(OR($A6="",$E6="",$F6=""),"",$E6*$F6)</f>
        <v/>
      </c>
      <c r="K6" s="26">
        <f>IF($A6="","",IF(COUNT($G6:$I6)&lt;3,"",SUM($G6:$I6)))</f>
        <v/>
      </c>
      <c r="L6" s="26">
        <f>IF(OR($A6="",$E6="",$K6=""),"",$E6*$K6)</f>
        <v/>
      </c>
      <c r="M6" s="26">
        <f>IF(OR($A6="",$F6="",$K6=""),"",$F6-$K6)</f>
        <v/>
      </c>
      <c r="N6" s="26">
        <f>IF(OR($A6="",$J6="",$L6=""),"",$J6-$L6)</f>
        <v/>
      </c>
      <c r="O6" s="27">
        <f>IF(OR($A6="",$F6="",$M6=""),"",IFERROR($M6/$F6,""))</f>
        <v/>
      </c>
      <c r="P6" s="27">
        <f>IF(OR($A6="",$F6="",$G6=""),"",IFERROR($G6/$F6,""))</f>
        <v/>
      </c>
      <c r="Q6" s="4">
        <f>IF(OR($A6="",$E6=""),"",IF($E6&gt;=Parameter!$B$8,"hoch","niedrig"))</f>
        <v/>
      </c>
      <c r="R6" s="4">
        <f>IF(OR($A6="",$O6="",$Q6=""),"",IF(AND($O6&gt;=Parameter!$B$6,$Q6="hoch"),"Star",IF(AND($O6&lt;Parameter!$B$6,$Q6="hoch"),"Renner",IF(AND($O6&gt;=Parameter!$B$6,$Q6="niedrig"),"Schläfer","Verlierer"))))</f>
        <v/>
      </c>
      <c r="S6" s="4">
        <f>IF($A6="","",IF(OR($B6="",$C6="",$D6="",$E6="",$F6="",$G6="",$H6="",$I6=""),"Angaben fehlen",IF($N6&lt;0,"Negativer Deckungsbeitrag",IF($O6&lt;Parameter!$B$7,"Marge unter Warnschwelle","OK"))))</f>
        <v/>
      </c>
      <c r="U6" s="4" t="inlineStr">
        <is>
          <t>Maximale Einzelkosten</t>
        </is>
      </c>
      <c r="V6" s="26">
        <f>Parameter!$B$11</f>
        <v/>
      </c>
    </row>
    <row r="7">
      <c r="A7" s="17" t="inlineStr">
        <is>
          <t>MR-003</t>
        </is>
      </c>
      <c r="B7" s="17" t="inlineStr">
        <is>
          <t>Wiesenfunken-Pasta</t>
        </is>
      </c>
      <c r="C7" s="17" t="inlineStr">
        <is>
          <t>Hauptgericht</t>
        </is>
      </c>
      <c r="D7" s="17" t="inlineStr">
        <is>
          <t>Prüfen</t>
        </is>
      </c>
      <c r="E7" s="18" t="n">
        <v>188</v>
      </c>
      <c r="F7" s="28" t="n">
        <v>18.9</v>
      </c>
      <c r="G7" s="28" t="n">
        <v>5.8</v>
      </c>
      <c r="H7" s="28" t="n">
        <v>3.9</v>
      </c>
      <c r="I7" s="28" t="n">
        <v>0.8</v>
      </c>
      <c r="J7" s="24">
        <f>IF(OR($A7="",$E7="",$F7=""),"",$E7*$F7)</f>
        <v/>
      </c>
      <c r="K7" s="24">
        <f>IF($A7="","",IF(COUNT($G7:$I7)&lt;3,"",SUM($G7:$I7)))</f>
        <v/>
      </c>
      <c r="L7" s="24">
        <f>IF(OR($A7="",$E7="",$K7=""),"",$E7*$K7)</f>
        <v/>
      </c>
      <c r="M7" s="24">
        <f>IF(OR($A7="",$F7="",$K7=""),"",$F7-$K7)</f>
        <v/>
      </c>
      <c r="N7" s="24">
        <f>IF(OR($A7="",$J7="",$L7=""),"",$J7-$L7)</f>
        <v/>
      </c>
      <c r="O7" s="25">
        <f>IF(OR($A7="",$F7="",$M7=""),"",IFERROR($M7/$F7,""))</f>
        <v/>
      </c>
      <c r="P7" s="25">
        <f>IF(OR($A7="",$F7="",$G7=""),"",IFERROR($G7/$F7,""))</f>
        <v/>
      </c>
      <c r="Q7" s="6">
        <f>IF(OR($A7="",$E7=""),"",IF($E7&gt;=Parameter!$B$8,"hoch","niedrig"))</f>
        <v/>
      </c>
      <c r="R7" s="6">
        <f>IF(OR($A7="",$O7="",$Q7=""),"",IF(AND($O7&gt;=Parameter!$B$6,$Q7="hoch"),"Star",IF(AND($O7&lt;Parameter!$B$6,$Q7="hoch"),"Renner",IF(AND($O7&gt;=Parameter!$B$6,$Q7="niedrig"),"Schläfer","Verlierer"))))</f>
        <v/>
      </c>
      <c r="S7" s="6">
        <f>IF($A7="","",IF(OR($B7="",$C7="",$D7="",$E7="",$F7="",$G7="",$H7="",$I7=""),"Angaben fehlen",IF($N7&lt;0,"Negativer Deckungsbeitrag",IF($O7&lt;Parameter!$B$7,"Marge unter Warnschwelle","OK"))))</f>
        <v/>
      </c>
    </row>
    <row r="8">
      <c r="A8" s="17" t="inlineStr">
        <is>
          <t>MR-004</t>
        </is>
      </c>
      <c r="B8" s="17" t="inlineStr">
        <is>
          <t>Abendrot-Schmortopf</t>
        </is>
      </c>
      <c r="C8" s="17" t="inlineStr">
        <is>
          <t>Hauptgericht</t>
        </is>
      </c>
      <c r="D8" s="17" t="inlineStr">
        <is>
          <t>Aktiv</t>
        </is>
      </c>
      <c r="E8" s="18" t="n">
        <v>74</v>
      </c>
      <c r="F8" s="28" t="n">
        <v>24.5</v>
      </c>
      <c r="G8" s="28" t="n">
        <v>4.9</v>
      </c>
      <c r="H8" s="28" t="n">
        <v>3.1</v>
      </c>
      <c r="I8" s="28" t="n">
        <v>0.7</v>
      </c>
      <c r="J8" s="26">
        <f>IF(OR($A8="",$E8="",$F8=""),"",$E8*$F8)</f>
        <v/>
      </c>
      <c r="K8" s="26">
        <f>IF($A8="","",IF(COUNT($G8:$I8)&lt;3,"",SUM($G8:$I8)))</f>
        <v/>
      </c>
      <c r="L8" s="26">
        <f>IF(OR($A8="",$E8="",$K8=""),"",$E8*$K8)</f>
        <v/>
      </c>
      <c r="M8" s="26">
        <f>IF(OR($A8="",$F8="",$K8=""),"",$F8-$K8)</f>
        <v/>
      </c>
      <c r="N8" s="26">
        <f>IF(OR($A8="",$J8="",$L8=""),"",$J8-$L8)</f>
        <v/>
      </c>
      <c r="O8" s="27">
        <f>IF(OR($A8="",$F8="",$M8=""),"",IFERROR($M8/$F8,""))</f>
        <v/>
      </c>
      <c r="P8" s="27">
        <f>IF(OR($A8="",$F8="",$G8=""),"",IFERROR($G8/$F8,""))</f>
        <v/>
      </c>
      <c r="Q8" s="4">
        <f>IF(OR($A8="",$E8=""),"",IF($E8&gt;=Parameter!$B$8,"hoch","niedrig"))</f>
        <v/>
      </c>
      <c r="R8" s="4">
        <f>IF(OR($A8="",$O8="",$Q8=""),"",IF(AND($O8&gt;=Parameter!$B$6,$Q8="hoch"),"Star",IF(AND($O8&lt;Parameter!$B$6,$Q8="hoch"),"Renner",IF(AND($O8&gt;=Parameter!$B$6,$Q8="niedrig"),"Schläfer","Verlierer"))))</f>
        <v/>
      </c>
      <c r="S8" s="4">
        <f>IF($A8="","",IF(OR($B8="",$C8="",$D8="",$E8="",$F8="",$G8="",$H8="",$I8=""),"Angaben fehlen",IF($N8&lt;0,"Negativer Deckungsbeitrag",IF($O8&lt;Parameter!$B$7,"Marge unter Warnschwelle","OK"))))</f>
        <v/>
      </c>
      <c r="U8" s="16" t="inlineStr">
        <is>
          <t>Kategorien</t>
        </is>
      </c>
      <c r="V8" s="16" t="inlineStr">
        <is>
          <t>Statuswerte</t>
        </is>
      </c>
    </row>
    <row r="9">
      <c r="A9" s="17" t="inlineStr">
        <is>
          <t>MR-005</t>
        </is>
      </c>
      <c r="B9" s="17" t="inlineStr">
        <is>
          <t>Nordwind-Fladen</t>
        </is>
      </c>
      <c r="C9" s="17" t="inlineStr">
        <is>
          <t>Hauptgericht</t>
        </is>
      </c>
      <c r="D9" s="17" t="inlineStr">
        <is>
          <t>Prüfen</t>
        </is>
      </c>
      <c r="E9" s="18" t="n">
        <v>48</v>
      </c>
      <c r="F9" s="28" t="n">
        <v>16.2</v>
      </c>
      <c r="G9" s="28" t="n">
        <v>5.9</v>
      </c>
      <c r="H9" s="28" t="n">
        <v>3.7</v>
      </c>
      <c r="I9" s="28" t="n">
        <v>0.8</v>
      </c>
      <c r="J9" s="24">
        <f>IF(OR($A9="",$E9="",$F9=""),"",$E9*$F9)</f>
        <v/>
      </c>
      <c r="K9" s="24">
        <f>IF($A9="","",IF(COUNT($G9:$I9)&lt;3,"",SUM($G9:$I9)))</f>
        <v/>
      </c>
      <c r="L9" s="24">
        <f>IF(OR($A9="",$E9="",$K9=""),"",$E9*$K9)</f>
        <v/>
      </c>
      <c r="M9" s="24">
        <f>IF(OR($A9="",$F9="",$K9=""),"",$F9-$K9)</f>
        <v/>
      </c>
      <c r="N9" s="24">
        <f>IF(OR($A9="",$J9="",$L9=""),"",$J9-$L9)</f>
        <v/>
      </c>
      <c r="O9" s="25">
        <f>IF(OR($A9="",$F9="",$M9=""),"",IFERROR($M9/$F9,""))</f>
        <v/>
      </c>
      <c r="P9" s="25">
        <f>IF(OR($A9="",$F9="",$G9=""),"",IFERROR($G9/$F9,""))</f>
        <v/>
      </c>
      <c r="Q9" s="6">
        <f>IF(OR($A9="",$E9=""),"",IF($E9&gt;=Parameter!$B$8,"hoch","niedrig"))</f>
        <v/>
      </c>
      <c r="R9" s="6">
        <f>IF(OR($A9="",$O9="",$Q9=""),"",IF(AND($O9&gt;=Parameter!$B$6,$Q9="hoch"),"Star",IF(AND($O9&lt;Parameter!$B$6,$Q9="hoch"),"Renner",IF(AND($O9&gt;=Parameter!$B$6,$Q9="niedrig"),"Schläfer","Verlierer"))))</f>
        <v/>
      </c>
      <c r="S9" s="6">
        <f>IF($A9="","",IF(OR($B9="",$C9="",$D9="",$E9="",$F9="",$G9="",$H9="",$I9=""),"Angaben fehlen",IF($N9&lt;0,"Negativer Deckungsbeitrag",IF($O9&lt;Parameter!$B$7,"Marge unter Warnschwelle","OK"))))</f>
        <v/>
      </c>
      <c r="U9" s="6">
        <f>IF(Parameter!$F$4="","",Parameter!$F$4)</f>
        <v/>
      </c>
      <c r="V9" s="6">
        <f>IF(Parameter!$H$4="","",Parameter!$H$4)</f>
        <v/>
      </c>
    </row>
    <row r="10">
      <c r="A10" s="17" t="inlineStr">
        <is>
          <t>MR-006</t>
        </is>
      </c>
      <c r="B10" s="17" t="inlineStr">
        <is>
          <t>Zimtmond-Creme</t>
        </is>
      </c>
      <c r="C10" s="17" t="inlineStr">
        <is>
          <t>Dessert</t>
        </is>
      </c>
      <c r="D10" s="17" t="inlineStr">
        <is>
          <t>Aktiv</t>
        </is>
      </c>
      <c r="E10" s="18" t="n">
        <v>142</v>
      </c>
      <c r="F10" s="28" t="n">
        <v>8.9</v>
      </c>
      <c r="G10" s="28" t="n">
        <v>1.85</v>
      </c>
      <c r="H10" s="28" t="n">
        <v>1.35</v>
      </c>
      <c r="I10" s="28" t="n">
        <v>0.4</v>
      </c>
      <c r="J10" s="26">
        <f>IF(OR($A10="",$E10="",$F10=""),"",$E10*$F10)</f>
        <v/>
      </c>
      <c r="K10" s="26">
        <f>IF($A10="","",IF(COUNT($G10:$I10)&lt;3,"",SUM($G10:$I10)))</f>
        <v/>
      </c>
      <c r="L10" s="26">
        <f>IF(OR($A10="",$E10="",$K10=""),"",$E10*$K10)</f>
        <v/>
      </c>
      <c r="M10" s="26">
        <f>IF(OR($A10="",$F10="",$K10=""),"",$F10-$K10)</f>
        <v/>
      </c>
      <c r="N10" s="26">
        <f>IF(OR($A10="",$J10="",$L10=""),"",$J10-$L10)</f>
        <v/>
      </c>
      <c r="O10" s="27">
        <f>IF(OR($A10="",$F10="",$M10=""),"",IFERROR($M10/$F10,""))</f>
        <v/>
      </c>
      <c r="P10" s="27">
        <f>IF(OR($A10="",$F10="",$G10=""),"",IFERROR($G10/$F10,""))</f>
        <v/>
      </c>
      <c r="Q10" s="4">
        <f>IF(OR($A10="",$E10=""),"",IF($E10&gt;=Parameter!$B$8,"hoch","niedrig"))</f>
        <v/>
      </c>
      <c r="R10" s="4">
        <f>IF(OR($A10="",$O10="",$Q10=""),"",IF(AND($O10&gt;=Parameter!$B$6,$Q10="hoch"),"Star",IF(AND($O10&lt;Parameter!$B$6,$Q10="hoch"),"Renner",IF(AND($O10&gt;=Parameter!$B$6,$Q10="niedrig"),"Schläfer","Verlierer"))))</f>
        <v/>
      </c>
      <c r="S10" s="4">
        <f>IF($A10="","",IF(OR($B10="",$C10="",$D10="",$E10="",$F10="",$G10="",$H10="",$I10=""),"Angaben fehlen",IF($N10&lt;0,"Negativer Deckungsbeitrag",IF($O10&lt;Parameter!$B$7,"Marge unter Warnschwelle","OK"))))</f>
        <v/>
      </c>
      <c r="U10" s="4">
        <f>IF(Parameter!$F$5="","",Parameter!$F$5)</f>
        <v/>
      </c>
      <c r="V10" s="4">
        <f>IF(Parameter!$H$5="","",Parameter!$H$5)</f>
        <v/>
      </c>
    </row>
    <row r="11">
      <c r="A11" s="17" t="inlineStr">
        <is>
          <t>MR-007</t>
        </is>
      </c>
      <c r="B11" s="17" t="inlineStr">
        <is>
          <t>Waldperle-Schorle</t>
        </is>
      </c>
      <c r="C11" s="17" t="inlineStr">
        <is>
          <t>Getränk</t>
        </is>
      </c>
      <c r="D11" s="17" t="inlineStr">
        <is>
          <t>Aktiv</t>
        </is>
      </c>
      <c r="E11" s="18" t="n">
        <v>230</v>
      </c>
      <c r="F11" s="28" t="n">
        <v>4.9</v>
      </c>
      <c r="G11" s="28" t="n">
        <v>1.35</v>
      </c>
      <c r="H11" s="28" t="n">
        <v>0.85</v>
      </c>
      <c r="I11" s="28" t="n">
        <v>0.3</v>
      </c>
      <c r="J11" s="24">
        <f>IF(OR($A11="",$E11="",$F11=""),"",$E11*$F11)</f>
        <v/>
      </c>
      <c r="K11" s="24">
        <f>IF($A11="","",IF(COUNT($G11:$I11)&lt;3,"",SUM($G11:$I11)))</f>
        <v/>
      </c>
      <c r="L11" s="24">
        <f>IF(OR($A11="",$E11="",$K11=""),"",$E11*$K11)</f>
        <v/>
      </c>
      <c r="M11" s="24">
        <f>IF(OR($A11="",$F11="",$K11=""),"",$F11-$K11)</f>
        <v/>
      </c>
      <c r="N11" s="24">
        <f>IF(OR($A11="",$J11="",$L11=""),"",$J11-$L11)</f>
        <v/>
      </c>
      <c r="O11" s="25">
        <f>IF(OR($A11="",$F11="",$M11=""),"",IFERROR($M11/$F11,""))</f>
        <v/>
      </c>
      <c r="P11" s="25">
        <f>IF(OR($A11="",$F11="",$G11=""),"",IFERROR($G11/$F11,""))</f>
        <v/>
      </c>
      <c r="Q11" s="6">
        <f>IF(OR($A11="",$E11=""),"",IF($E11&gt;=Parameter!$B$8,"hoch","niedrig"))</f>
        <v/>
      </c>
      <c r="R11" s="6">
        <f>IF(OR($A11="",$O11="",$Q11=""),"",IF(AND($O11&gt;=Parameter!$B$6,$Q11="hoch"),"Star",IF(AND($O11&lt;Parameter!$B$6,$Q11="hoch"),"Renner",IF(AND($O11&gt;=Parameter!$B$6,$Q11="niedrig"),"Schläfer","Verlierer"))))</f>
        <v/>
      </c>
      <c r="S11" s="6">
        <f>IF($A11="","",IF(OR($B11="",$C11="",$D11="",$E11="",$F11="",$G11="",$H11="",$I11=""),"Angaben fehlen",IF($N11&lt;0,"Negativer Deckungsbeitrag",IF($O11&lt;Parameter!$B$7,"Marge unter Warnschwelle","OK"))))</f>
        <v/>
      </c>
      <c r="U11" s="6">
        <f>IF(Parameter!$F$6="","",Parameter!$F$6)</f>
        <v/>
      </c>
      <c r="V11" s="6">
        <f>IF(Parameter!$H$6="","",Parameter!$H$6)</f>
        <v/>
      </c>
    </row>
    <row r="12">
      <c r="A12" s="17" t="inlineStr">
        <is>
          <t>MR-008</t>
        </is>
      </c>
      <c r="B12" s="17" t="inlineStr">
        <is>
          <t>Kakaokiesel-Tarte</t>
        </is>
      </c>
      <c r="C12" s="17" t="inlineStr">
        <is>
          <t>Dessert</t>
        </is>
      </c>
      <c r="D12" s="17" t="inlineStr">
        <is>
          <t>Prüfen</t>
        </is>
      </c>
      <c r="E12" s="18" t="n">
        <v>61</v>
      </c>
      <c r="F12" s="28" t="n">
        <v>10.8</v>
      </c>
      <c r="G12" s="28" t="n">
        <v>5.8</v>
      </c>
      <c r="H12" s="28" t="n">
        <v>4.9</v>
      </c>
      <c r="I12" s="28" t="n">
        <v>0.9</v>
      </c>
      <c r="J12" s="26">
        <f>IF(OR($A12="",$E12="",$F12=""),"",$E12*$F12)</f>
        <v/>
      </c>
      <c r="K12" s="26">
        <f>IF($A12="","",IF(COUNT($G12:$I12)&lt;3,"",SUM($G12:$I12)))</f>
        <v/>
      </c>
      <c r="L12" s="26">
        <f>IF(OR($A12="",$E12="",$K12=""),"",$E12*$K12)</f>
        <v/>
      </c>
      <c r="M12" s="26">
        <f>IF(OR($A12="",$F12="",$K12=""),"",$F12-$K12)</f>
        <v/>
      </c>
      <c r="N12" s="26">
        <f>IF(OR($A12="",$J12="",$L12=""),"",$J12-$L12)</f>
        <v/>
      </c>
      <c r="O12" s="27">
        <f>IF(OR($A12="",$F12="",$M12=""),"",IFERROR($M12/$F12,""))</f>
        <v/>
      </c>
      <c r="P12" s="27">
        <f>IF(OR($A12="",$F12="",$G12=""),"",IFERROR($G12/$F12,""))</f>
        <v/>
      </c>
      <c r="Q12" s="4">
        <f>IF(OR($A12="",$E12=""),"",IF($E12&gt;=Parameter!$B$8,"hoch","niedrig"))</f>
        <v/>
      </c>
      <c r="R12" s="4">
        <f>IF(OR($A12="",$O12="",$Q12=""),"",IF(AND($O12&gt;=Parameter!$B$6,$Q12="hoch"),"Star",IF(AND($O12&lt;Parameter!$B$6,$Q12="hoch"),"Renner",IF(AND($O12&gt;=Parameter!$B$6,$Q12="niedrig"),"Schläfer","Verlierer"))))</f>
        <v/>
      </c>
      <c r="S12" s="4">
        <f>IF($A12="","",IF(OR($B12="",$C12="",$D12="",$E12="",$F12="",$G12="",$H12="",$I12=""),"Angaben fehlen",IF($N12&lt;0,"Negativer Deckungsbeitrag",IF($O12&lt;Parameter!$B$7,"Marge unter Warnschwelle","OK"))))</f>
        <v/>
      </c>
      <c r="U12" s="4">
        <f>IF(Parameter!$F$7="","",Parameter!$F$7)</f>
        <v/>
      </c>
    </row>
    <row r="13">
      <c r="A13" s="17" t="inlineStr">
        <is>
          <t>MR-009</t>
        </is>
      </c>
      <c r="B13" s="17" t="inlineStr">
        <is>
          <t>Gartenstern-Brotzeit</t>
        </is>
      </c>
      <c r="C13" s="17" t="inlineStr">
        <is>
          <t>Vorspeise</t>
        </is>
      </c>
      <c r="D13" s="17" t="inlineStr">
        <is>
          <t>Aktiv</t>
        </is>
      </c>
      <c r="E13" s="18" t="n">
        <v>136</v>
      </c>
      <c r="F13" s="28" t="n">
        <v>11.7</v>
      </c>
      <c r="G13" s="28" t="n">
        <v>2.6</v>
      </c>
      <c r="H13" s="28" t="n">
        <v>1.45</v>
      </c>
      <c r="I13" s="28" t="n">
        <v>0.45</v>
      </c>
      <c r="J13" s="24">
        <f>IF(OR($A13="",$E13="",$F13=""),"",$E13*$F13)</f>
        <v/>
      </c>
      <c r="K13" s="24">
        <f>IF($A13="","",IF(COUNT($G13:$I13)&lt;3,"",SUM($G13:$I13)))</f>
        <v/>
      </c>
      <c r="L13" s="24">
        <f>IF(OR($A13="",$E13="",$K13=""),"",$E13*$K13)</f>
        <v/>
      </c>
      <c r="M13" s="24">
        <f>IF(OR($A13="",$F13="",$K13=""),"",$F13-$K13)</f>
        <v/>
      </c>
      <c r="N13" s="24">
        <f>IF(OR($A13="",$J13="",$L13=""),"",$J13-$L13)</f>
        <v/>
      </c>
      <c r="O13" s="25">
        <f>IF(OR($A13="",$F13="",$M13=""),"",IFERROR($M13/$F13,""))</f>
        <v/>
      </c>
      <c r="P13" s="25">
        <f>IF(OR($A13="",$F13="",$G13=""),"",IFERROR($G13/$F13,""))</f>
        <v/>
      </c>
      <c r="Q13" s="6">
        <f>IF(OR($A13="",$E13=""),"",IF($E13&gt;=Parameter!$B$8,"hoch","niedrig"))</f>
        <v/>
      </c>
      <c r="R13" s="6">
        <f>IF(OR($A13="",$O13="",$Q13=""),"",IF(AND($O13&gt;=Parameter!$B$6,$Q13="hoch"),"Star",IF(AND($O13&lt;Parameter!$B$6,$Q13="hoch"),"Renner",IF(AND($O13&gt;=Parameter!$B$6,$Q13="niedrig"),"Schläfer","Verlierer"))))</f>
        <v/>
      </c>
      <c r="S13" s="6">
        <f>IF($A13="","",IF(OR($B13="",$C13="",$D13="",$E13="",$F13="",$G13="",$H13="",$I13=""),"Angaben fehlen",IF($N13&lt;0,"Negativer Deckungsbeitrag",IF($O13&lt;Parameter!$B$7,"Marge unter Warnschwelle","OK"))))</f>
        <v/>
      </c>
      <c r="U13" s="6">
        <f>IF(Parameter!$F$8="","",Parameter!$F$8)</f>
        <v/>
      </c>
    </row>
    <row r="14">
      <c r="A14" s="17" t="inlineStr">
        <is>
          <t>MR-010</t>
        </is>
      </c>
      <c r="B14" s="17" t="inlineStr">
        <is>
          <t>Sonnenbogen-Gratin</t>
        </is>
      </c>
      <c r="C14" s="17" t="inlineStr">
        <is>
          <t>Hauptgericht</t>
        </is>
      </c>
      <c r="D14" s="17" t="inlineStr">
        <is>
          <t>Aktiv</t>
        </is>
      </c>
      <c r="E14" s="18" t="n">
        <v>119</v>
      </c>
      <c r="F14" s="28" t="n">
        <v>14.5</v>
      </c>
      <c r="G14" s="28" t="n">
        <v>3.2</v>
      </c>
      <c r="H14" s="28" t="n">
        <v>2.35</v>
      </c>
      <c r="I14" s="28" t="n">
        <v>0.55</v>
      </c>
      <c r="J14" s="26">
        <f>IF(OR($A14="",$E14="",$F14=""),"",$E14*$F14)</f>
        <v/>
      </c>
      <c r="K14" s="26">
        <f>IF($A14="","",IF(COUNT($G14:$I14)&lt;3,"",SUM($G14:$I14)))</f>
        <v/>
      </c>
      <c r="L14" s="26">
        <f>IF(OR($A14="",$E14="",$K14=""),"",$E14*$K14)</f>
        <v/>
      </c>
      <c r="M14" s="26">
        <f>IF(OR($A14="",$F14="",$K14=""),"",$F14-$K14)</f>
        <v/>
      </c>
      <c r="N14" s="26">
        <f>IF(OR($A14="",$J14="",$L14=""),"",$J14-$L14)</f>
        <v/>
      </c>
      <c r="O14" s="27">
        <f>IF(OR($A14="",$F14="",$M14=""),"",IFERROR($M14/$F14,""))</f>
        <v/>
      </c>
      <c r="P14" s="27">
        <f>IF(OR($A14="",$F14="",$G14=""),"",IFERROR($G14/$F14,""))</f>
        <v/>
      </c>
      <c r="Q14" s="4">
        <f>IF(OR($A14="",$E14=""),"",IF($E14&gt;=Parameter!$B$8,"hoch","niedrig"))</f>
        <v/>
      </c>
      <c r="R14" s="4">
        <f>IF(OR($A14="",$O14="",$Q14=""),"",IF(AND($O14&gt;=Parameter!$B$6,$Q14="hoch"),"Star",IF(AND($O14&lt;Parameter!$B$6,$Q14="hoch"),"Renner",IF(AND($O14&gt;=Parameter!$B$6,$Q14="niedrig"),"Schläfer","Verlierer"))))</f>
        <v/>
      </c>
      <c r="S14" s="4">
        <f>IF($A14="","",IF(OR($B14="",$C14="",$D14="",$E14="",$F14="",$G14="",$H14="",$I14=""),"Angaben fehlen",IF($N14&lt;0,"Negativer Deckungsbeitrag",IF($O14&lt;Parameter!$B$7,"Marge unter Warnschwelle","OK"))))</f>
        <v/>
      </c>
    </row>
    <row r="15">
      <c r="A15" s="17" t="inlineStr">
        <is>
          <t>MR-011</t>
        </is>
      </c>
      <c r="B15" s="17" t="inlineStr">
        <is>
          <t>Feldlicht-Teller</t>
        </is>
      </c>
      <c r="C15" s="17" t="inlineStr">
        <is>
          <t>Hauptgericht</t>
        </is>
      </c>
      <c r="D15" s="17" t="inlineStr">
        <is>
          <t>Prüfen</t>
        </is>
      </c>
      <c r="E15" s="18" t="n">
        <v>42</v>
      </c>
      <c r="F15" s="28" t="n">
        <v>17.2</v>
      </c>
      <c r="G15" s="28" t="n">
        <v>5.1</v>
      </c>
      <c r="H15" s="28" t="n"/>
      <c r="I15" s="28" t="n">
        <v>0.7</v>
      </c>
      <c r="J15" s="24">
        <f>IF(OR($A15="",$E15="",$F15=""),"",$E15*$F15)</f>
        <v/>
      </c>
      <c r="K15" s="24">
        <f>IF($A15="","",IF(COUNT($G15:$I15)&lt;3,"",SUM($G15:$I15)))</f>
        <v/>
      </c>
      <c r="L15" s="24">
        <f>IF(OR($A15="",$E15="",$K15=""),"",$E15*$K15)</f>
        <v/>
      </c>
      <c r="M15" s="24">
        <f>IF(OR($A15="",$F15="",$K15=""),"",$F15-$K15)</f>
        <v/>
      </c>
      <c r="N15" s="24">
        <f>IF(OR($A15="",$J15="",$L15=""),"",$J15-$L15)</f>
        <v/>
      </c>
      <c r="O15" s="25">
        <f>IF(OR($A15="",$F15="",$M15=""),"",IFERROR($M15/$F15,""))</f>
        <v/>
      </c>
      <c r="P15" s="25">
        <f>IF(OR($A15="",$F15="",$G15=""),"",IFERROR($G15/$F15,""))</f>
        <v/>
      </c>
      <c r="Q15" s="6">
        <f>IF(OR($A15="",$E15=""),"",IF($E15&gt;=Parameter!$B$8,"hoch","niedrig"))</f>
        <v/>
      </c>
      <c r="R15" s="6">
        <f>IF(OR($A15="",$O15="",$Q15=""),"",IF(AND($O15&gt;=Parameter!$B$6,$Q15="hoch"),"Star",IF(AND($O15&lt;Parameter!$B$6,$Q15="hoch"),"Renner",IF(AND($O15&gt;=Parameter!$B$6,$Q15="niedrig"),"Schläfer","Verlierer"))))</f>
        <v/>
      </c>
      <c r="S15" s="6">
        <f>IF($A15="","",IF(OR($B15="",$C15="",$D15="",$E15="",$F15="",$G15="",$H15="",$I15=""),"Angaben fehlen",IF($N15&lt;0,"Negativer Deckungsbeitrag",IF($O15&lt;Parameter!$B$7,"Marge unter Warnschwelle","OK"))))</f>
        <v/>
      </c>
    </row>
    <row r="16">
      <c r="A16" s="17" t="n"/>
      <c r="B16" s="17" t="n"/>
      <c r="C16" s="17" t="n"/>
      <c r="D16" s="17" t="n"/>
      <c r="E16" s="18" t="n"/>
      <c r="F16" s="28" t="n"/>
      <c r="G16" s="28" t="n"/>
      <c r="H16" s="28" t="n"/>
      <c r="I16" s="28" t="n"/>
      <c r="J16" s="26">
        <f>IF(OR($A16="",$E16="",$F16=""),"",$E16*$F16)</f>
        <v/>
      </c>
      <c r="K16" s="26">
        <f>IF($A16="","",IF(COUNT($G16:$I16)&lt;3,"",SUM($G16:$I16)))</f>
        <v/>
      </c>
      <c r="L16" s="26">
        <f>IF(OR($A16="",$E16="",$K16=""),"",$E16*$K16)</f>
        <v/>
      </c>
      <c r="M16" s="26">
        <f>IF(OR($A16="",$F16="",$K16=""),"",$F16-$K16)</f>
        <v/>
      </c>
      <c r="N16" s="26">
        <f>IF(OR($A16="",$J16="",$L16=""),"",$J16-$L16)</f>
        <v/>
      </c>
      <c r="O16" s="27">
        <f>IF(OR($A16="",$F16="",$M16=""),"",IFERROR($M16/$F16,""))</f>
        <v/>
      </c>
      <c r="P16" s="27">
        <f>IF(OR($A16="",$F16="",$G16=""),"",IFERROR($G16/$F16,""))</f>
        <v/>
      </c>
      <c r="Q16" s="4">
        <f>IF(OR($A16="",$E16=""),"",IF($E16&gt;=Parameter!$B$8,"hoch","niedrig"))</f>
        <v/>
      </c>
      <c r="R16" s="4">
        <f>IF(OR($A16="",$O16="",$Q16=""),"",IF(AND($O16&gt;=Parameter!$B$6,$Q16="hoch"),"Star",IF(AND($O16&lt;Parameter!$B$6,$Q16="hoch"),"Renner",IF(AND($O16&gt;=Parameter!$B$6,$Q16="niedrig"),"Schläfer","Verlierer"))))</f>
        <v/>
      </c>
      <c r="S16" s="4">
        <f>IF($A16="","",IF(OR($B16="",$C16="",$D16="",$E16="",$F16="",$G16="",$H16="",$I16=""),"Angaben fehlen",IF($N16&lt;0,"Negativer Deckungsbeitrag",IF($O16&lt;Parameter!$B$7,"Marge unter Warnschwelle","OK"))))</f>
        <v/>
      </c>
    </row>
    <row r="17">
      <c r="A17" s="17" t="n"/>
      <c r="B17" s="17" t="n"/>
      <c r="C17" s="17" t="n"/>
      <c r="D17" s="17" t="n"/>
      <c r="E17" s="18" t="n"/>
      <c r="F17" s="28" t="n"/>
      <c r="G17" s="28" t="n"/>
      <c r="H17" s="28" t="n"/>
      <c r="I17" s="28" t="n"/>
      <c r="J17" s="24">
        <f>IF(OR($A17="",$E17="",$F17=""),"",$E17*$F17)</f>
        <v/>
      </c>
      <c r="K17" s="24">
        <f>IF($A17="","",IF(COUNT($G17:$I17)&lt;3,"",SUM($G17:$I17)))</f>
        <v/>
      </c>
      <c r="L17" s="24">
        <f>IF(OR($A17="",$E17="",$K17=""),"",$E17*$K17)</f>
        <v/>
      </c>
      <c r="M17" s="24">
        <f>IF(OR($A17="",$F17="",$K17=""),"",$F17-$K17)</f>
        <v/>
      </c>
      <c r="N17" s="24">
        <f>IF(OR($A17="",$J17="",$L17=""),"",$J17-$L17)</f>
        <v/>
      </c>
      <c r="O17" s="25">
        <f>IF(OR($A17="",$F17="",$M17=""),"",IFERROR($M17/$F17,""))</f>
        <v/>
      </c>
      <c r="P17" s="25">
        <f>IF(OR($A17="",$F17="",$G17=""),"",IFERROR($G17/$F17,""))</f>
        <v/>
      </c>
      <c r="Q17" s="6">
        <f>IF(OR($A17="",$E17=""),"",IF($E17&gt;=Parameter!$B$8,"hoch","niedrig"))</f>
        <v/>
      </c>
      <c r="R17" s="6">
        <f>IF(OR($A17="",$O17="",$Q17=""),"",IF(AND($O17&gt;=Parameter!$B$6,$Q17="hoch"),"Star",IF(AND($O17&lt;Parameter!$B$6,$Q17="hoch"),"Renner",IF(AND($O17&gt;=Parameter!$B$6,$Q17="niedrig"),"Schläfer","Verlierer"))))</f>
        <v/>
      </c>
      <c r="S17" s="6">
        <f>IF($A17="","",IF(OR($B17="",$C17="",$D17="",$E17="",$F17="",$G17="",$H17="",$I17=""),"Angaben fehlen",IF($N17&lt;0,"Negativer Deckungsbeitrag",IF($O17&lt;Parameter!$B$7,"Marge unter Warnschwelle","OK"))))</f>
        <v/>
      </c>
    </row>
    <row r="18">
      <c r="A18" s="17" t="n"/>
      <c r="B18" s="17" t="n"/>
      <c r="C18" s="17" t="n"/>
      <c r="D18" s="17" t="n"/>
      <c r="E18" s="18" t="n"/>
      <c r="F18" s="28" t="n"/>
      <c r="G18" s="28" t="n"/>
      <c r="H18" s="28" t="n"/>
      <c r="I18" s="28" t="n"/>
      <c r="J18" s="26">
        <f>IF(OR($A18="",$E18="",$F18=""),"",$E18*$F18)</f>
        <v/>
      </c>
      <c r="K18" s="26">
        <f>IF($A18="","",IF(COUNT($G18:$I18)&lt;3,"",SUM($G18:$I18)))</f>
        <v/>
      </c>
      <c r="L18" s="26">
        <f>IF(OR($A18="",$E18="",$K18=""),"",$E18*$K18)</f>
        <v/>
      </c>
      <c r="M18" s="26">
        <f>IF(OR($A18="",$F18="",$K18=""),"",$F18-$K18)</f>
        <v/>
      </c>
      <c r="N18" s="26">
        <f>IF(OR($A18="",$J18="",$L18=""),"",$J18-$L18)</f>
        <v/>
      </c>
      <c r="O18" s="27">
        <f>IF(OR($A18="",$F18="",$M18=""),"",IFERROR($M18/$F18,""))</f>
        <v/>
      </c>
      <c r="P18" s="27">
        <f>IF(OR($A18="",$F18="",$G18=""),"",IFERROR($G18/$F18,""))</f>
        <v/>
      </c>
      <c r="Q18" s="4">
        <f>IF(OR($A18="",$E18=""),"",IF($E18&gt;=Parameter!$B$8,"hoch","niedrig"))</f>
        <v/>
      </c>
      <c r="R18" s="4">
        <f>IF(OR($A18="",$O18="",$Q18=""),"",IF(AND($O18&gt;=Parameter!$B$6,$Q18="hoch"),"Star",IF(AND($O18&lt;Parameter!$B$6,$Q18="hoch"),"Renner",IF(AND($O18&gt;=Parameter!$B$6,$Q18="niedrig"),"Schläfer","Verlierer"))))</f>
        <v/>
      </c>
      <c r="S18" s="4">
        <f>IF($A18="","",IF(OR($B18="",$C18="",$D18="",$E18="",$F18="",$G18="",$H18="",$I18=""),"Angaben fehlen",IF($N18&lt;0,"Negativer Deckungsbeitrag",IF($O18&lt;Parameter!$B$7,"Marge unter Warnschwelle","OK"))))</f>
        <v/>
      </c>
    </row>
    <row r="19">
      <c r="A19" s="17" t="n"/>
      <c r="B19" s="17" t="n"/>
      <c r="C19" s="17" t="n"/>
      <c r="D19" s="17" t="n"/>
      <c r="E19" s="18" t="n"/>
      <c r="F19" s="28" t="n"/>
      <c r="G19" s="28" t="n"/>
      <c r="H19" s="28" t="n"/>
      <c r="I19" s="28" t="n"/>
      <c r="J19" s="24">
        <f>IF(OR($A19="",$E19="",$F19=""),"",$E19*$F19)</f>
        <v/>
      </c>
      <c r="K19" s="24">
        <f>IF($A19="","",IF(COUNT($G19:$I19)&lt;3,"",SUM($G19:$I19)))</f>
        <v/>
      </c>
      <c r="L19" s="24">
        <f>IF(OR($A19="",$E19="",$K19=""),"",$E19*$K19)</f>
        <v/>
      </c>
      <c r="M19" s="24">
        <f>IF(OR($A19="",$F19="",$K19=""),"",$F19-$K19)</f>
        <v/>
      </c>
      <c r="N19" s="24">
        <f>IF(OR($A19="",$J19="",$L19=""),"",$J19-$L19)</f>
        <v/>
      </c>
      <c r="O19" s="25">
        <f>IF(OR($A19="",$F19="",$M19=""),"",IFERROR($M19/$F19,""))</f>
        <v/>
      </c>
      <c r="P19" s="25">
        <f>IF(OR($A19="",$F19="",$G19=""),"",IFERROR($G19/$F19,""))</f>
        <v/>
      </c>
      <c r="Q19" s="6">
        <f>IF(OR($A19="",$E19=""),"",IF($E19&gt;=Parameter!$B$8,"hoch","niedrig"))</f>
        <v/>
      </c>
      <c r="R19" s="6">
        <f>IF(OR($A19="",$O19="",$Q19=""),"",IF(AND($O19&gt;=Parameter!$B$6,$Q19="hoch"),"Star",IF(AND($O19&lt;Parameter!$B$6,$Q19="hoch"),"Renner",IF(AND($O19&gt;=Parameter!$B$6,$Q19="niedrig"),"Schläfer","Verlierer"))))</f>
        <v/>
      </c>
      <c r="S19" s="6">
        <f>IF($A19="","",IF(OR($B19="",$C19="",$D19="",$E19="",$F19="",$G19="",$H19="",$I19=""),"Angaben fehlen",IF($N19&lt;0,"Negativer Deckungsbeitrag",IF($O19&lt;Parameter!$B$7,"Marge unter Warnschwelle","OK"))))</f>
        <v/>
      </c>
    </row>
    <row r="20">
      <c r="A20" s="17" t="n"/>
      <c r="B20" s="17" t="n"/>
      <c r="C20" s="17" t="n"/>
      <c r="D20" s="17" t="n"/>
      <c r="E20" s="18" t="n"/>
      <c r="F20" s="28" t="n"/>
      <c r="G20" s="28" t="n"/>
      <c r="H20" s="28" t="n"/>
      <c r="I20" s="28" t="n"/>
      <c r="J20" s="26">
        <f>IF(OR($A20="",$E20="",$F20=""),"",$E20*$F20)</f>
        <v/>
      </c>
      <c r="K20" s="26">
        <f>IF($A20="","",IF(COUNT($G20:$I20)&lt;3,"",SUM($G20:$I20)))</f>
        <v/>
      </c>
      <c r="L20" s="26">
        <f>IF(OR($A20="",$E20="",$K20=""),"",$E20*$K20)</f>
        <v/>
      </c>
      <c r="M20" s="26">
        <f>IF(OR($A20="",$F20="",$K20=""),"",$F20-$K20)</f>
        <v/>
      </c>
      <c r="N20" s="26">
        <f>IF(OR($A20="",$J20="",$L20=""),"",$J20-$L20)</f>
        <v/>
      </c>
      <c r="O20" s="27">
        <f>IF(OR($A20="",$F20="",$M20=""),"",IFERROR($M20/$F20,""))</f>
        <v/>
      </c>
      <c r="P20" s="27">
        <f>IF(OR($A20="",$F20="",$G20=""),"",IFERROR($G20/$F20,""))</f>
        <v/>
      </c>
      <c r="Q20" s="4">
        <f>IF(OR($A20="",$E20=""),"",IF($E20&gt;=Parameter!$B$8,"hoch","niedrig"))</f>
        <v/>
      </c>
      <c r="R20" s="4">
        <f>IF(OR($A20="",$O20="",$Q20=""),"",IF(AND($O20&gt;=Parameter!$B$6,$Q20="hoch"),"Star",IF(AND($O20&lt;Parameter!$B$6,$Q20="hoch"),"Renner",IF(AND($O20&gt;=Parameter!$B$6,$Q20="niedrig"),"Schläfer","Verlierer"))))</f>
        <v/>
      </c>
      <c r="S20" s="4">
        <f>IF($A20="","",IF(OR($B20="",$C20="",$D20="",$E20="",$F20="",$G20="",$H20="",$I20=""),"Angaben fehlen",IF($N20&lt;0,"Negativer Deckungsbeitrag",IF($O20&lt;Parameter!$B$7,"Marge unter Warnschwelle","OK"))))</f>
        <v/>
      </c>
    </row>
    <row r="21">
      <c r="A21" s="17" t="n"/>
      <c r="B21" s="17" t="n"/>
      <c r="C21" s="17" t="n"/>
      <c r="D21" s="17" t="n"/>
      <c r="E21" s="18" t="n"/>
      <c r="F21" s="28" t="n"/>
      <c r="G21" s="28" t="n"/>
      <c r="H21" s="28" t="n"/>
      <c r="I21" s="28" t="n"/>
      <c r="J21" s="24">
        <f>IF(OR($A21="",$E21="",$F21=""),"",$E21*$F21)</f>
        <v/>
      </c>
      <c r="K21" s="24">
        <f>IF($A21="","",IF(COUNT($G21:$I21)&lt;3,"",SUM($G21:$I21)))</f>
        <v/>
      </c>
      <c r="L21" s="24">
        <f>IF(OR($A21="",$E21="",$K21=""),"",$E21*$K21)</f>
        <v/>
      </c>
      <c r="M21" s="24">
        <f>IF(OR($A21="",$F21="",$K21=""),"",$F21-$K21)</f>
        <v/>
      </c>
      <c r="N21" s="24">
        <f>IF(OR($A21="",$J21="",$L21=""),"",$J21-$L21)</f>
        <v/>
      </c>
      <c r="O21" s="25">
        <f>IF(OR($A21="",$F21="",$M21=""),"",IFERROR($M21/$F21,""))</f>
        <v/>
      </c>
      <c r="P21" s="25">
        <f>IF(OR($A21="",$F21="",$G21=""),"",IFERROR($G21/$F21,""))</f>
        <v/>
      </c>
      <c r="Q21" s="6">
        <f>IF(OR($A21="",$E21=""),"",IF($E21&gt;=Parameter!$B$8,"hoch","niedrig"))</f>
        <v/>
      </c>
      <c r="R21" s="6">
        <f>IF(OR($A21="",$O21="",$Q21=""),"",IF(AND($O21&gt;=Parameter!$B$6,$Q21="hoch"),"Star",IF(AND($O21&lt;Parameter!$B$6,$Q21="hoch"),"Renner",IF(AND($O21&gt;=Parameter!$B$6,$Q21="niedrig"),"Schläfer","Verlierer"))))</f>
        <v/>
      </c>
      <c r="S21" s="6">
        <f>IF($A21="","",IF(OR($B21="",$C21="",$D21="",$E21="",$F21="",$G21="",$H21="",$I21=""),"Angaben fehlen",IF($N21&lt;0,"Negativer Deckungsbeitrag",IF($O21&lt;Parameter!$B$7,"Marge unter Warnschwelle","OK"))))</f>
        <v/>
      </c>
    </row>
    <row r="22">
      <c r="A22" s="17" t="n"/>
      <c r="B22" s="17" t="n"/>
      <c r="C22" s="17" t="n"/>
      <c r="D22" s="17" t="n"/>
      <c r="E22" s="18" t="n"/>
      <c r="F22" s="28" t="n"/>
      <c r="G22" s="28" t="n"/>
      <c r="H22" s="28" t="n"/>
      <c r="I22" s="28" t="n"/>
      <c r="J22" s="26">
        <f>IF(OR($A22="",$E22="",$F22=""),"",$E22*$F22)</f>
        <v/>
      </c>
      <c r="K22" s="26">
        <f>IF($A22="","",IF(COUNT($G22:$I22)&lt;3,"",SUM($G22:$I22)))</f>
        <v/>
      </c>
      <c r="L22" s="26">
        <f>IF(OR($A22="",$E22="",$K22=""),"",$E22*$K22)</f>
        <v/>
      </c>
      <c r="M22" s="26">
        <f>IF(OR($A22="",$F22="",$K22=""),"",$F22-$K22)</f>
        <v/>
      </c>
      <c r="N22" s="26">
        <f>IF(OR($A22="",$J22="",$L22=""),"",$J22-$L22)</f>
        <v/>
      </c>
      <c r="O22" s="27">
        <f>IF(OR($A22="",$F22="",$M22=""),"",IFERROR($M22/$F22,""))</f>
        <v/>
      </c>
      <c r="P22" s="27">
        <f>IF(OR($A22="",$F22="",$G22=""),"",IFERROR($G22/$F22,""))</f>
        <v/>
      </c>
      <c r="Q22" s="4">
        <f>IF(OR($A22="",$E22=""),"",IF($E22&gt;=Parameter!$B$8,"hoch","niedrig"))</f>
        <v/>
      </c>
      <c r="R22" s="4">
        <f>IF(OR($A22="",$O22="",$Q22=""),"",IF(AND($O22&gt;=Parameter!$B$6,$Q22="hoch"),"Star",IF(AND($O22&lt;Parameter!$B$6,$Q22="hoch"),"Renner",IF(AND($O22&gt;=Parameter!$B$6,$Q22="niedrig"),"Schläfer","Verlierer"))))</f>
        <v/>
      </c>
      <c r="S22" s="4">
        <f>IF($A22="","",IF(OR($B22="",$C22="",$D22="",$E22="",$F22="",$G22="",$H22="",$I22=""),"Angaben fehlen",IF($N22&lt;0,"Negativer Deckungsbeitrag",IF($O22&lt;Parameter!$B$7,"Marge unter Warnschwelle","OK"))))</f>
        <v/>
      </c>
    </row>
    <row r="23">
      <c r="A23" s="17" t="n"/>
      <c r="B23" s="17" t="n"/>
      <c r="C23" s="17" t="n"/>
      <c r="D23" s="17" t="n"/>
      <c r="E23" s="18" t="n"/>
      <c r="F23" s="28" t="n"/>
      <c r="G23" s="28" t="n"/>
      <c r="H23" s="28" t="n"/>
      <c r="I23" s="28" t="n"/>
      <c r="J23" s="24">
        <f>IF(OR($A23="",$E23="",$F23=""),"",$E23*$F23)</f>
        <v/>
      </c>
      <c r="K23" s="24">
        <f>IF($A23="","",IF(COUNT($G23:$I23)&lt;3,"",SUM($G23:$I23)))</f>
        <v/>
      </c>
      <c r="L23" s="24">
        <f>IF(OR($A23="",$E23="",$K23=""),"",$E23*$K23)</f>
        <v/>
      </c>
      <c r="M23" s="24">
        <f>IF(OR($A23="",$F23="",$K23=""),"",$F23-$K23)</f>
        <v/>
      </c>
      <c r="N23" s="24">
        <f>IF(OR($A23="",$J23="",$L23=""),"",$J23-$L23)</f>
        <v/>
      </c>
      <c r="O23" s="25">
        <f>IF(OR($A23="",$F23="",$M23=""),"",IFERROR($M23/$F23,""))</f>
        <v/>
      </c>
      <c r="P23" s="25">
        <f>IF(OR($A23="",$F23="",$G23=""),"",IFERROR($G23/$F23,""))</f>
        <v/>
      </c>
      <c r="Q23" s="6">
        <f>IF(OR($A23="",$E23=""),"",IF($E23&gt;=Parameter!$B$8,"hoch","niedrig"))</f>
        <v/>
      </c>
      <c r="R23" s="6">
        <f>IF(OR($A23="",$O23="",$Q23=""),"",IF(AND($O23&gt;=Parameter!$B$6,$Q23="hoch"),"Star",IF(AND($O23&lt;Parameter!$B$6,$Q23="hoch"),"Renner",IF(AND($O23&gt;=Parameter!$B$6,$Q23="niedrig"),"Schläfer","Verlierer"))))</f>
        <v/>
      </c>
      <c r="S23" s="6">
        <f>IF($A23="","",IF(OR($B23="",$C23="",$D23="",$E23="",$F23="",$G23="",$H23="",$I23=""),"Angaben fehlen",IF($N23&lt;0,"Negativer Deckungsbeitrag",IF($O23&lt;Parameter!$B$7,"Marge unter Warnschwelle","OK"))))</f>
        <v/>
      </c>
    </row>
    <row r="24">
      <c r="A24" s="17" t="n"/>
      <c r="B24" s="17" t="n"/>
      <c r="C24" s="17" t="n"/>
      <c r="D24" s="17" t="n"/>
      <c r="E24" s="18" t="n"/>
      <c r="F24" s="28" t="n"/>
      <c r="G24" s="28" t="n"/>
      <c r="H24" s="28" t="n"/>
      <c r="I24" s="28" t="n"/>
      <c r="J24" s="26">
        <f>IF(OR($A24="",$E24="",$F24=""),"",$E24*$F24)</f>
        <v/>
      </c>
      <c r="K24" s="26">
        <f>IF($A24="","",IF(COUNT($G24:$I24)&lt;3,"",SUM($G24:$I24)))</f>
        <v/>
      </c>
      <c r="L24" s="26">
        <f>IF(OR($A24="",$E24="",$K24=""),"",$E24*$K24)</f>
        <v/>
      </c>
      <c r="M24" s="26">
        <f>IF(OR($A24="",$F24="",$K24=""),"",$F24-$K24)</f>
        <v/>
      </c>
      <c r="N24" s="26">
        <f>IF(OR($A24="",$J24="",$L24=""),"",$J24-$L24)</f>
        <v/>
      </c>
      <c r="O24" s="27">
        <f>IF(OR($A24="",$F24="",$M24=""),"",IFERROR($M24/$F24,""))</f>
        <v/>
      </c>
      <c r="P24" s="27">
        <f>IF(OR($A24="",$F24="",$G24=""),"",IFERROR($G24/$F24,""))</f>
        <v/>
      </c>
      <c r="Q24" s="4">
        <f>IF(OR($A24="",$E24=""),"",IF($E24&gt;=Parameter!$B$8,"hoch","niedrig"))</f>
        <v/>
      </c>
      <c r="R24" s="4">
        <f>IF(OR($A24="",$O24="",$Q24=""),"",IF(AND($O24&gt;=Parameter!$B$6,$Q24="hoch"),"Star",IF(AND($O24&lt;Parameter!$B$6,$Q24="hoch"),"Renner",IF(AND($O24&gt;=Parameter!$B$6,$Q24="niedrig"),"Schläfer","Verlierer"))))</f>
        <v/>
      </c>
      <c r="S24" s="4">
        <f>IF($A24="","",IF(OR($B24="",$C24="",$D24="",$E24="",$F24="",$G24="",$H24="",$I24=""),"Angaben fehlen",IF($N24&lt;0,"Negativer Deckungsbeitrag",IF($O24&lt;Parameter!$B$7,"Marge unter Warnschwelle","OK"))))</f>
        <v/>
      </c>
    </row>
    <row r="25">
      <c r="A25" s="17" t="n"/>
      <c r="B25" s="17" t="n"/>
      <c r="C25" s="17" t="n"/>
      <c r="D25" s="17" t="n"/>
      <c r="E25" s="18" t="n"/>
      <c r="F25" s="28" t="n"/>
      <c r="G25" s="28" t="n"/>
      <c r="H25" s="28" t="n"/>
      <c r="I25" s="28" t="n"/>
      <c r="J25" s="24">
        <f>IF(OR($A25="",$E25="",$F25=""),"",$E25*$F25)</f>
        <v/>
      </c>
      <c r="K25" s="24">
        <f>IF($A25="","",IF(COUNT($G25:$I25)&lt;3,"",SUM($G25:$I25)))</f>
        <v/>
      </c>
      <c r="L25" s="24">
        <f>IF(OR($A25="",$E25="",$K25=""),"",$E25*$K25)</f>
        <v/>
      </c>
      <c r="M25" s="24">
        <f>IF(OR($A25="",$F25="",$K25=""),"",$F25-$K25)</f>
        <v/>
      </c>
      <c r="N25" s="24">
        <f>IF(OR($A25="",$J25="",$L25=""),"",$J25-$L25)</f>
        <v/>
      </c>
      <c r="O25" s="25">
        <f>IF(OR($A25="",$F25="",$M25=""),"",IFERROR($M25/$F25,""))</f>
        <v/>
      </c>
      <c r="P25" s="25">
        <f>IF(OR($A25="",$F25="",$G25=""),"",IFERROR($G25/$F25,""))</f>
        <v/>
      </c>
      <c r="Q25" s="6">
        <f>IF(OR($A25="",$E25=""),"",IF($E25&gt;=Parameter!$B$8,"hoch","niedrig"))</f>
        <v/>
      </c>
      <c r="R25" s="6">
        <f>IF(OR($A25="",$O25="",$Q25=""),"",IF(AND($O25&gt;=Parameter!$B$6,$Q25="hoch"),"Star",IF(AND($O25&lt;Parameter!$B$6,$Q25="hoch"),"Renner",IF(AND($O25&gt;=Parameter!$B$6,$Q25="niedrig"),"Schläfer","Verlierer"))))</f>
        <v/>
      </c>
      <c r="S25" s="6">
        <f>IF($A25="","",IF(OR($B25="",$C25="",$D25="",$E25="",$F25="",$G25="",$H25="",$I25=""),"Angaben fehlen",IF($N25&lt;0,"Negativer Deckungsbeitrag",IF($O25&lt;Parameter!$B$7,"Marge unter Warnschwelle","OK"))))</f>
        <v/>
      </c>
    </row>
    <row r="26">
      <c r="A26" s="17" t="n"/>
      <c r="B26" s="17" t="n"/>
      <c r="C26" s="17" t="n"/>
      <c r="D26" s="17" t="n"/>
      <c r="E26" s="18" t="n"/>
      <c r="F26" s="28" t="n"/>
      <c r="G26" s="28" t="n"/>
      <c r="H26" s="28" t="n"/>
      <c r="I26" s="28" t="n"/>
      <c r="J26" s="26">
        <f>IF(OR($A26="",$E26="",$F26=""),"",$E26*$F26)</f>
        <v/>
      </c>
      <c r="K26" s="26">
        <f>IF($A26="","",IF(COUNT($G26:$I26)&lt;3,"",SUM($G26:$I26)))</f>
        <v/>
      </c>
      <c r="L26" s="26">
        <f>IF(OR($A26="",$E26="",$K26=""),"",$E26*$K26)</f>
        <v/>
      </c>
      <c r="M26" s="26">
        <f>IF(OR($A26="",$F26="",$K26=""),"",$F26-$K26)</f>
        <v/>
      </c>
      <c r="N26" s="26">
        <f>IF(OR($A26="",$J26="",$L26=""),"",$J26-$L26)</f>
        <v/>
      </c>
      <c r="O26" s="27">
        <f>IF(OR($A26="",$F26="",$M26=""),"",IFERROR($M26/$F26,""))</f>
        <v/>
      </c>
      <c r="P26" s="27">
        <f>IF(OR($A26="",$F26="",$G26=""),"",IFERROR($G26/$F26,""))</f>
        <v/>
      </c>
      <c r="Q26" s="4">
        <f>IF(OR($A26="",$E26=""),"",IF($E26&gt;=Parameter!$B$8,"hoch","niedrig"))</f>
        <v/>
      </c>
      <c r="R26" s="4">
        <f>IF(OR($A26="",$O26="",$Q26=""),"",IF(AND($O26&gt;=Parameter!$B$6,$Q26="hoch"),"Star",IF(AND($O26&lt;Parameter!$B$6,$Q26="hoch"),"Renner",IF(AND($O26&gt;=Parameter!$B$6,$Q26="niedrig"),"Schläfer","Verlierer"))))</f>
        <v/>
      </c>
      <c r="S26" s="4">
        <f>IF($A26="","",IF(OR($B26="",$C26="",$D26="",$E26="",$F26="",$G26="",$H26="",$I26=""),"Angaben fehlen",IF($N26&lt;0,"Negativer Deckungsbeitrag",IF($O26&lt;Parameter!$B$7,"Marge unter Warnschwelle","OK"))))</f>
        <v/>
      </c>
    </row>
    <row r="27">
      <c r="A27" s="17" t="n"/>
      <c r="B27" s="17" t="n"/>
      <c r="C27" s="17" t="n"/>
      <c r="D27" s="17" t="n"/>
      <c r="E27" s="18" t="n"/>
      <c r="F27" s="28" t="n"/>
      <c r="G27" s="28" t="n"/>
      <c r="H27" s="28" t="n"/>
      <c r="I27" s="28" t="n"/>
      <c r="J27" s="24">
        <f>IF(OR($A27="",$E27="",$F27=""),"",$E27*$F27)</f>
        <v/>
      </c>
      <c r="K27" s="24">
        <f>IF($A27="","",IF(COUNT($G27:$I27)&lt;3,"",SUM($G27:$I27)))</f>
        <v/>
      </c>
      <c r="L27" s="24">
        <f>IF(OR($A27="",$E27="",$K27=""),"",$E27*$K27)</f>
        <v/>
      </c>
      <c r="M27" s="24">
        <f>IF(OR($A27="",$F27="",$K27=""),"",$F27-$K27)</f>
        <v/>
      </c>
      <c r="N27" s="24">
        <f>IF(OR($A27="",$J27="",$L27=""),"",$J27-$L27)</f>
        <v/>
      </c>
      <c r="O27" s="25">
        <f>IF(OR($A27="",$F27="",$M27=""),"",IFERROR($M27/$F27,""))</f>
        <v/>
      </c>
      <c r="P27" s="25">
        <f>IF(OR($A27="",$F27="",$G27=""),"",IFERROR($G27/$F27,""))</f>
        <v/>
      </c>
      <c r="Q27" s="6">
        <f>IF(OR($A27="",$E27=""),"",IF($E27&gt;=Parameter!$B$8,"hoch","niedrig"))</f>
        <v/>
      </c>
      <c r="R27" s="6">
        <f>IF(OR($A27="",$O27="",$Q27=""),"",IF(AND($O27&gt;=Parameter!$B$6,$Q27="hoch"),"Star",IF(AND($O27&lt;Parameter!$B$6,$Q27="hoch"),"Renner",IF(AND($O27&gt;=Parameter!$B$6,$Q27="niedrig"),"Schläfer","Verlierer"))))</f>
        <v/>
      </c>
      <c r="S27" s="6">
        <f>IF($A27="","",IF(OR($B27="",$C27="",$D27="",$E27="",$F27="",$G27="",$H27="",$I27=""),"Angaben fehlen",IF($N27&lt;0,"Negativer Deckungsbeitrag",IF($O27&lt;Parameter!$B$7,"Marge unter Warnschwelle","OK"))))</f>
        <v/>
      </c>
    </row>
    <row r="28">
      <c r="A28" s="17" t="n"/>
      <c r="B28" s="17" t="n"/>
      <c r="C28" s="17" t="n"/>
      <c r="D28" s="17" t="n"/>
      <c r="E28" s="18" t="n"/>
      <c r="F28" s="28" t="n"/>
      <c r="G28" s="28" t="n"/>
      <c r="H28" s="28" t="n"/>
      <c r="I28" s="28" t="n"/>
      <c r="J28" s="26">
        <f>IF(OR($A28="",$E28="",$F28=""),"",$E28*$F28)</f>
        <v/>
      </c>
      <c r="K28" s="26">
        <f>IF($A28="","",IF(COUNT($G28:$I28)&lt;3,"",SUM($G28:$I28)))</f>
        <v/>
      </c>
      <c r="L28" s="26">
        <f>IF(OR($A28="",$E28="",$K28=""),"",$E28*$K28)</f>
        <v/>
      </c>
      <c r="M28" s="26">
        <f>IF(OR($A28="",$F28="",$K28=""),"",$F28-$K28)</f>
        <v/>
      </c>
      <c r="N28" s="26">
        <f>IF(OR($A28="",$J28="",$L28=""),"",$J28-$L28)</f>
        <v/>
      </c>
      <c r="O28" s="27">
        <f>IF(OR($A28="",$F28="",$M28=""),"",IFERROR($M28/$F28,""))</f>
        <v/>
      </c>
      <c r="P28" s="27">
        <f>IF(OR($A28="",$F28="",$G28=""),"",IFERROR($G28/$F28,""))</f>
        <v/>
      </c>
      <c r="Q28" s="4">
        <f>IF(OR($A28="",$E28=""),"",IF($E28&gt;=Parameter!$B$8,"hoch","niedrig"))</f>
        <v/>
      </c>
      <c r="R28" s="4">
        <f>IF(OR($A28="",$O28="",$Q28=""),"",IF(AND($O28&gt;=Parameter!$B$6,$Q28="hoch"),"Star",IF(AND($O28&lt;Parameter!$B$6,$Q28="hoch"),"Renner",IF(AND($O28&gt;=Parameter!$B$6,$Q28="niedrig"),"Schläfer","Verlierer"))))</f>
        <v/>
      </c>
      <c r="S28" s="4">
        <f>IF($A28="","",IF(OR($B28="",$C28="",$D28="",$E28="",$F28="",$G28="",$H28="",$I28=""),"Angaben fehlen",IF($N28&lt;0,"Negativer Deckungsbeitrag",IF($O28&lt;Parameter!$B$7,"Marge unter Warnschwelle","OK"))))</f>
        <v/>
      </c>
    </row>
    <row r="29">
      <c r="A29" s="17" t="n"/>
      <c r="B29" s="17" t="n"/>
      <c r="C29" s="17" t="n"/>
      <c r="D29" s="17" t="n"/>
      <c r="E29" s="18" t="n"/>
      <c r="F29" s="28" t="n"/>
      <c r="G29" s="28" t="n"/>
      <c r="H29" s="28" t="n"/>
      <c r="I29" s="28" t="n"/>
      <c r="J29" s="24">
        <f>IF(OR($A29="",$E29="",$F29=""),"",$E29*$F29)</f>
        <v/>
      </c>
      <c r="K29" s="24">
        <f>IF($A29="","",IF(COUNT($G29:$I29)&lt;3,"",SUM($G29:$I29)))</f>
        <v/>
      </c>
      <c r="L29" s="24">
        <f>IF(OR($A29="",$E29="",$K29=""),"",$E29*$K29)</f>
        <v/>
      </c>
      <c r="M29" s="24">
        <f>IF(OR($A29="",$F29="",$K29=""),"",$F29-$K29)</f>
        <v/>
      </c>
      <c r="N29" s="24">
        <f>IF(OR($A29="",$J29="",$L29=""),"",$J29-$L29)</f>
        <v/>
      </c>
      <c r="O29" s="25">
        <f>IF(OR($A29="",$F29="",$M29=""),"",IFERROR($M29/$F29,""))</f>
        <v/>
      </c>
      <c r="P29" s="25">
        <f>IF(OR($A29="",$F29="",$G29=""),"",IFERROR($G29/$F29,""))</f>
        <v/>
      </c>
      <c r="Q29" s="6">
        <f>IF(OR($A29="",$E29=""),"",IF($E29&gt;=Parameter!$B$8,"hoch","niedrig"))</f>
        <v/>
      </c>
      <c r="R29" s="6">
        <f>IF(OR($A29="",$O29="",$Q29=""),"",IF(AND($O29&gt;=Parameter!$B$6,$Q29="hoch"),"Star",IF(AND($O29&lt;Parameter!$B$6,$Q29="hoch"),"Renner",IF(AND($O29&gt;=Parameter!$B$6,$Q29="niedrig"),"Schläfer","Verlierer"))))</f>
        <v/>
      </c>
      <c r="S29" s="6">
        <f>IF($A29="","",IF(OR($B29="",$C29="",$D29="",$E29="",$F29="",$G29="",$H29="",$I29=""),"Angaben fehlen",IF($N29&lt;0,"Negativer Deckungsbeitrag",IF($O29&lt;Parameter!$B$7,"Marge unter Warnschwelle","OK"))))</f>
        <v/>
      </c>
    </row>
    <row r="30">
      <c r="A30" s="17" t="n"/>
      <c r="B30" s="17" t="n"/>
      <c r="C30" s="17" t="n"/>
      <c r="D30" s="17" t="n"/>
      <c r="E30" s="18" t="n"/>
      <c r="F30" s="28" t="n"/>
      <c r="G30" s="28" t="n"/>
      <c r="H30" s="28" t="n"/>
      <c r="I30" s="28" t="n"/>
      <c r="J30" s="26">
        <f>IF(OR($A30="",$E30="",$F30=""),"",$E30*$F30)</f>
        <v/>
      </c>
      <c r="K30" s="26">
        <f>IF($A30="","",IF(COUNT($G30:$I30)&lt;3,"",SUM($G30:$I30)))</f>
        <v/>
      </c>
      <c r="L30" s="26">
        <f>IF(OR($A30="",$E30="",$K30=""),"",$E30*$K30)</f>
        <v/>
      </c>
      <c r="M30" s="26">
        <f>IF(OR($A30="",$F30="",$K30=""),"",$F30-$K30)</f>
        <v/>
      </c>
      <c r="N30" s="26">
        <f>IF(OR($A30="",$J30="",$L30=""),"",$J30-$L30)</f>
        <v/>
      </c>
      <c r="O30" s="27">
        <f>IF(OR($A30="",$F30="",$M30=""),"",IFERROR($M30/$F30,""))</f>
        <v/>
      </c>
      <c r="P30" s="27">
        <f>IF(OR($A30="",$F30="",$G30=""),"",IFERROR($G30/$F30,""))</f>
        <v/>
      </c>
      <c r="Q30" s="4">
        <f>IF(OR($A30="",$E30=""),"",IF($E30&gt;=Parameter!$B$8,"hoch","niedrig"))</f>
        <v/>
      </c>
      <c r="R30" s="4">
        <f>IF(OR($A30="",$O30="",$Q30=""),"",IF(AND($O30&gt;=Parameter!$B$6,$Q30="hoch"),"Star",IF(AND($O30&lt;Parameter!$B$6,$Q30="hoch"),"Renner",IF(AND($O30&gt;=Parameter!$B$6,$Q30="niedrig"),"Schläfer","Verlierer"))))</f>
        <v/>
      </c>
      <c r="S30" s="4">
        <f>IF($A30="","",IF(OR($B30="",$C30="",$D30="",$E30="",$F30="",$G30="",$H30="",$I30=""),"Angaben fehlen",IF($N30&lt;0,"Negativer Deckungsbeitrag",IF($O30&lt;Parameter!$B$7,"Marge unter Warnschwelle","OK"))))</f>
        <v/>
      </c>
    </row>
    <row r="31">
      <c r="A31" s="17" t="n"/>
      <c r="B31" s="17" t="n"/>
      <c r="C31" s="17" t="n"/>
      <c r="D31" s="17" t="n"/>
      <c r="E31" s="18" t="n"/>
      <c r="F31" s="28" t="n"/>
      <c r="G31" s="28" t="n"/>
      <c r="H31" s="28" t="n"/>
      <c r="I31" s="28" t="n"/>
      <c r="J31" s="24">
        <f>IF(OR($A31="",$E31="",$F31=""),"",$E31*$F31)</f>
        <v/>
      </c>
      <c r="K31" s="24">
        <f>IF($A31="","",IF(COUNT($G31:$I31)&lt;3,"",SUM($G31:$I31)))</f>
        <v/>
      </c>
      <c r="L31" s="24">
        <f>IF(OR($A31="",$E31="",$K31=""),"",$E31*$K31)</f>
        <v/>
      </c>
      <c r="M31" s="24">
        <f>IF(OR($A31="",$F31="",$K31=""),"",$F31-$K31)</f>
        <v/>
      </c>
      <c r="N31" s="24">
        <f>IF(OR($A31="",$J31="",$L31=""),"",$J31-$L31)</f>
        <v/>
      </c>
      <c r="O31" s="25">
        <f>IF(OR($A31="",$F31="",$M31=""),"",IFERROR($M31/$F31,""))</f>
        <v/>
      </c>
      <c r="P31" s="25">
        <f>IF(OR($A31="",$F31="",$G31=""),"",IFERROR($G31/$F31,""))</f>
        <v/>
      </c>
      <c r="Q31" s="6">
        <f>IF(OR($A31="",$E31=""),"",IF($E31&gt;=Parameter!$B$8,"hoch","niedrig"))</f>
        <v/>
      </c>
      <c r="R31" s="6">
        <f>IF(OR($A31="",$O31="",$Q31=""),"",IF(AND($O31&gt;=Parameter!$B$6,$Q31="hoch"),"Star",IF(AND($O31&lt;Parameter!$B$6,$Q31="hoch"),"Renner",IF(AND($O31&gt;=Parameter!$B$6,$Q31="niedrig"),"Schläfer","Verlierer"))))</f>
        <v/>
      </c>
      <c r="S31" s="6">
        <f>IF($A31="","",IF(OR($B31="",$C31="",$D31="",$E31="",$F31="",$G31="",$H31="",$I31=""),"Angaben fehlen",IF($N31&lt;0,"Negativer Deckungsbeitrag",IF($O31&lt;Parameter!$B$7,"Marge unter Warnschwelle","OK"))))</f>
        <v/>
      </c>
    </row>
    <row r="32">
      <c r="A32" s="17" t="n"/>
      <c r="B32" s="17" t="n"/>
      <c r="C32" s="17" t="n"/>
      <c r="D32" s="17" t="n"/>
      <c r="E32" s="18" t="n"/>
      <c r="F32" s="28" t="n"/>
      <c r="G32" s="28" t="n"/>
      <c r="H32" s="28" t="n"/>
      <c r="I32" s="28" t="n"/>
      <c r="J32" s="26">
        <f>IF(OR($A32="",$E32="",$F32=""),"",$E32*$F32)</f>
        <v/>
      </c>
      <c r="K32" s="26">
        <f>IF($A32="","",IF(COUNT($G32:$I32)&lt;3,"",SUM($G32:$I32)))</f>
        <v/>
      </c>
      <c r="L32" s="26">
        <f>IF(OR($A32="",$E32="",$K32=""),"",$E32*$K32)</f>
        <v/>
      </c>
      <c r="M32" s="26">
        <f>IF(OR($A32="",$F32="",$K32=""),"",$F32-$K32)</f>
        <v/>
      </c>
      <c r="N32" s="26">
        <f>IF(OR($A32="",$J32="",$L32=""),"",$J32-$L32)</f>
        <v/>
      </c>
      <c r="O32" s="27">
        <f>IF(OR($A32="",$F32="",$M32=""),"",IFERROR($M32/$F32,""))</f>
        <v/>
      </c>
      <c r="P32" s="27">
        <f>IF(OR($A32="",$F32="",$G32=""),"",IFERROR($G32/$F32,""))</f>
        <v/>
      </c>
      <c r="Q32" s="4">
        <f>IF(OR($A32="",$E32=""),"",IF($E32&gt;=Parameter!$B$8,"hoch","niedrig"))</f>
        <v/>
      </c>
      <c r="R32" s="4">
        <f>IF(OR($A32="",$O32="",$Q32=""),"",IF(AND($O32&gt;=Parameter!$B$6,$Q32="hoch"),"Star",IF(AND($O32&lt;Parameter!$B$6,$Q32="hoch"),"Renner",IF(AND($O32&gt;=Parameter!$B$6,$Q32="niedrig"),"Schläfer","Verlierer"))))</f>
        <v/>
      </c>
      <c r="S32" s="4">
        <f>IF($A32="","",IF(OR($B32="",$C32="",$D32="",$E32="",$F32="",$G32="",$H32="",$I32=""),"Angaben fehlen",IF($N32&lt;0,"Negativer Deckungsbeitrag",IF($O32&lt;Parameter!$B$7,"Marge unter Warnschwelle","OK"))))</f>
        <v/>
      </c>
    </row>
    <row r="33">
      <c r="A33" s="17" t="n"/>
      <c r="B33" s="17" t="n"/>
      <c r="C33" s="17" t="n"/>
      <c r="D33" s="17" t="n"/>
      <c r="E33" s="18" t="n"/>
      <c r="F33" s="28" t="n"/>
      <c r="G33" s="28" t="n"/>
      <c r="H33" s="28" t="n"/>
      <c r="I33" s="28" t="n"/>
      <c r="J33" s="24">
        <f>IF(OR($A33="",$E33="",$F33=""),"",$E33*$F33)</f>
        <v/>
      </c>
      <c r="K33" s="24">
        <f>IF($A33="","",IF(COUNT($G33:$I33)&lt;3,"",SUM($G33:$I33)))</f>
        <v/>
      </c>
      <c r="L33" s="24">
        <f>IF(OR($A33="",$E33="",$K33=""),"",$E33*$K33)</f>
        <v/>
      </c>
      <c r="M33" s="24">
        <f>IF(OR($A33="",$F33="",$K33=""),"",$F33-$K33)</f>
        <v/>
      </c>
      <c r="N33" s="24">
        <f>IF(OR($A33="",$J33="",$L33=""),"",$J33-$L33)</f>
        <v/>
      </c>
      <c r="O33" s="25">
        <f>IF(OR($A33="",$F33="",$M33=""),"",IFERROR($M33/$F33,""))</f>
        <v/>
      </c>
      <c r="P33" s="25">
        <f>IF(OR($A33="",$F33="",$G33=""),"",IFERROR($G33/$F33,""))</f>
        <v/>
      </c>
      <c r="Q33" s="6">
        <f>IF(OR($A33="",$E33=""),"",IF($E33&gt;=Parameter!$B$8,"hoch","niedrig"))</f>
        <v/>
      </c>
      <c r="R33" s="6">
        <f>IF(OR($A33="",$O33="",$Q33=""),"",IF(AND($O33&gt;=Parameter!$B$6,$Q33="hoch"),"Star",IF(AND($O33&lt;Parameter!$B$6,$Q33="hoch"),"Renner",IF(AND($O33&gt;=Parameter!$B$6,$Q33="niedrig"),"Schläfer","Verlierer"))))</f>
        <v/>
      </c>
      <c r="S33" s="6">
        <f>IF($A33="","",IF(OR($B33="",$C33="",$D33="",$E33="",$F33="",$G33="",$H33="",$I33=""),"Angaben fehlen",IF($N33&lt;0,"Negativer Deckungsbeitrag",IF($O33&lt;Parameter!$B$7,"Marge unter Warnschwelle","OK"))))</f>
        <v/>
      </c>
    </row>
    <row r="34">
      <c r="A34" s="17" t="n"/>
      <c r="B34" s="17" t="n"/>
      <c r="C34" s="17" t="n"/>
      <c r="D34" s="17" t="n"/>
      <c r="E34" s="18" t="n"/>
      <c r="F34" s="28" t="n"/>
      <c r="G34" s="28" t="n"/>
      <c r="H34" s="28" t="n"/>
      <c r="I34" s="28" t="n"/>
      <c r="J34" s="26">
        <f>IF(OR($A34="",$E34="",$F34=""),"",$E34*$F34)</f>
        <v/>
      </c>
      <c r="K34" s="26">
        <f>IF($A34="","",IF(COUNT($G34:$I34)&lt;3,"",SUM($G34:$I34)))</f>
        <v/>
      </c>
      <c r="L34" s="26">
        <f>IF(OR($A34="",$E34="",$K34=""),"",$E34*$K34)</f>
        <v/>
      </c>
      <c r="M34" s="26">
        <f>IF(OR($A34="",$F34="",$K34=""),"",$F34-$K34)</f>
        <v/>
      </c>
      <c r="N34" s="26">
        <f>IF(OR($A34="",$J34="",$L34=""),"",$J34-$L34)</f>
        <v/>
      </c>
      <c r="O34" s="27">
        <f>IF(OR($A34="",$F34="",$M34=""),"",IFERROR($M34/$F34,""))</f>
        <v/>
      </c>
      <c r="P34" s="27">
        <f>IF(OR($A34="",$F34="",$G34=""),"",IFERROR($G34/$F34,""))</f>
        <v/>
      </c>
      <c r="Q34" s="4">
        <f>IF(OR($A34="",$E34=""),"",IF($E34&gt;=Parameter!$B$8,"hoch","niedrig"))</f>
        <v/>
      </c>
      <c r="R34" s="4">
        <f>IF(OR($A34="",$O34="",$Q34=""),"",IF(AND($O34&gt;=Parameter!$B$6,$Q34="hoch"),"Star",IF(AND($O34&lt;Parameter!$B$6,$Q34="hoch"),"Renner",IF(AND($O34&gt;=Parameter!$B$6,$Q34="niedrig"),"Schläfer","Verlierer"))))</f>
        <v/>
      </c>
      <c r="S34" s="4">
        <f>IF($A34="","",IF(OR($B34="",$C34="",$D34="",$E34="",$F34="",$G34="",$H34="",$I34=""),"Angaben fehlen",IF($N34&lt;0,"Negativer Deckungsbeitrag",IF($O34&lt;Parameter!$B$7,"Marge unter Warnschwelle","OK"))))</f>
        <v/>
      </c>
    </row>
    <row r="35">
      <c r="A35" s="17" t="n"/>
      <c r="B35" s="17" t="n"/>
      <c r="C35" s="17" t="n"/>
      <c r="D35" s="17" t="n"/>
      <c r="E35" s="18" t="n"/>
      <c r="F35" s="28" t="n"/>
      <c r="G35" s="28" t="n"/>
      <c r="H35" s="28" t="n"/>
      <c r="I35" s="28" t="n"/>
      <c r="J35" s="24">
        <f>IF(OR($A35="",$E35="",$F35=""),"",$E35*$F35)</f>
        <v/>
      </c>
      <c r="K35" s="24">
        <f>IF($A35="","",IF(COUNT($G35:$I35)&lt;3,"",SUM($G35:$I35)))</f>
        <v/>
      </c>
      <c r="L35" s="24">
        <f>IF(OR($A35="",$E35="",$K35=""),"",$E35*$K35)</f>
        <v/>
      </c>
      <c r="M35" s="24">
        <f>IF(OR($A35="",$F35="",$K35=""),"",$F35-$K35)</f>
        <v/>
      </c>
      <c r="N35" s="24">
        <f>IF(OR($A35="",$J35="",$L35=""),"",$J35-$L35)</f>
        <v/>
      </c>
      <c r="O35" s="25">
        <f>IF(OR($A35="",$F35="",$M35=""),"",IFERROR($M35/$F35,""))</f>
        <v/>
      </c>
      <c r="P35" s="25">
        <f>IF(OR($A35="",$F35="",$G35=""),"",IFERROR($G35/$F35,""))</f>
        <v/>
      </c>
      <c r="Q35" s="6">
        <f>IF(OR($A35="",$E35=""),"",IF($E35&gt;=Parameter!$B$8,"hoch","niedrig"))</f>
        <v/>
      </c>
      <c r="R35" s="6">
        <f>IF(OR($A35="",$O35="",$Q35=""),"",IF(AND($O35&gt;=Parameter!$B$6,$Q35="hoch"),"Star",IF(AND($O35&lt;Parameter!$B$6,$Q35="hoch"),"Renner",IF(AND($O35&gt;=Parameter!$B$6,$Q35="niedrig"),"Schläfer","Verlierer"))))</f>
        <v/>
      </c>
      <c r="S35" s="6">
        <f>IF($A35="","",IF(OR($B35="",$C35="",$D35="",$E35="",$F35="",$G35="",$H35="",$I35=""),"Angaben fehlen",IF($N35&lt;0,"Negativer Deckungsbeitrag",IF($O35&lt;Parameter!$B$7,"Marge unter Warnschwelle","OK"))))</f>
        <v/>
      </c>
    </row>
    <row r="36">
      <c r="A36" s="17" t="n"/>
      <c r="B36" s="17" t="n"/>
      <c r="C36" s="17" t="n"/>
      <c r="D36" s="17" t="n"/>
      <c r="E36" s="18" t="n"/>
      <c r="F36" s="28" t="n"/>
      <c r="G36" s="28" t="n"/>
      <c r="H36" s="28" t="n"/>
      <c r="I36" s="28" t="n"/>
      <c r="J36" s="26">
        <f>IF(OR($A36="",$E36="",$F36=""),"",$E36*$F36)</f>
        <v/>
      </c>
      <c r="K36" s="26">
        <f>IF($A36="","",IF(COUNT($G36:$I36)&lt;3,"",SUM($G36:$I36)))</f>
        <v/>
      </c>
      <c r="L36" s="26">
        <f>IF(OR($A36="",$E36="",$K36=""),"",$E36*$K36)</f>
        <v/>
      </c>
      <c r="M36" s="26">
        <f>IF(OR($A36="",$F36="",$K36=""),"",$F36-$K36)</f>
        <v/>
      </c>
      <c r="N36" s="26">
        <f>IF(OR($A36="",$J36="",$L36=""),"",$J36-$L36)</f>
        <v/>
      </c>
      <c r="O36" s="27">
        <f>IF(OR($A36="",$F36="",$M36=""),"",IFERROR($M36/$F36,""))</f>
        <v/>
      </c>
      <c r="P36" s="27">
        <f>IF(OR($A36="",$F36="",$G36=""),"",IFERROR($G36/$F36,""))</f>
        <v/>
      </c>
      <c r="Q36" s="4">
        <f>IF(OR($A36="",$E36=""),"",IF($E36&gt;=Parameter!$B$8,"hoch","niedrig"))</f>
        <v/>
      </c>
      <c r="R36" s="4">
        <f>IF(OR($A36="",$O36="",$Q36=""),"",IF(AND($O36&gt;=Parameter!$B$6,$Q36="hoch"),"Star",IF(AND($O36&lt;Parameter!$B$6,$Q36="hoch"),"Renner",IF(AND($O36&gt;=Parameter!$B$6,$Q36="niedrig"),"Schläfer","Verlierer"))))</f>
        <v/>
      </c>
      <c r="S36" s="4">
        <f>IF($A36="","",IF(OR($B36="",$C36="",$D36="",$E36="",$F36="",$G36="",$H36="",$I36=""),"Angaben fehlen",IF($N36&lt;0,"Negativer Deckungsbeitrag",IF($O36&lt;Parameter!$B$7,"Marge unter Warnschwelle","OK"))))</f>
        <v/>
      </c>
    </row>
    <row r="37">
      <c r="A37" s="17" t="n"/>
      <c r="B37" s="17" t="n"/>
      <c r="C37" s="17" t="n"/>
      <c r="D37" s="17" t="n"/>
      <c r="E37" s="18" t="n"/>
      <c r="F37" s="28" t="n"/>
      <c r="G37" s="28" t="n"/>
      <c r="H37" s="28" t="n"/>
      <c r="I37" s="28" t="n"/>
      <c r="J37" s="24">
        <f>IF(OR($A37="",$E37="",$F37=""),"",$E37*$F37)</f>
        <v/>
      </c>
      <c r="K37" s="24">
        <f>IF($A37="","",IF(COUNT($G37:$I37)&lt;3,"",SUM($G37:$I37)))</f>
        <v/>
      </c>
      <c r="L37" s="24">
        <f>IF(OR($A37="",$E37="",$K37=""),"",$E37*$K37)</f>
        <v/>
      </c>
      <c r="M37" s="24">
        <f>IF(OR($A37="",$F37="",$K37=""),"",$F37-$K37)</f>
        <v/>
      </c>
      <c r="N37" s="24">
        <f>IF(OR($A37="",$J37="",$L37=""),"",$J37-$L37)</f>
        <v/>
      </c>
      <c r="O37" s="25">
        <f>IF(OR($A37="",$F37="",$M37=""),"",IFERROR($M37/$F37,""))</f>
        <v/>
      </c>
      <c r="P37" s="25">
        <f>IF(OR($A37="",$F37="",$G37=""),"",IFERROR($G37/$F37,""))</f>
        <v/>
      </c>
      <c r="Q37" s="6">
        <f>IF(OR($A37="",$E37=""),"",IF($E37&gt;=Parameter!$B$8,"hoch","niedrig"))</f>
        <v/>
      </c>
      <c r="R37" s="6">
        <f>IF(OR($A37="",$O37="",$Q37=""),"",IF(AND($O37&gt;=Parameter!$B$6,$Q37="hoch"),"Star",IF(AND($O37&lt;Parameter!$B$6,$Q37="hoch"),"Renner",IF(AND($O37&gt;=Parameter!$B$6,$Q37="niedrig"),"Schläfer","Verlierer"))))</f>
        <v/>
      </c>
      <c r="S37" s="6">
        <f>IF($A37="","",IF(OR($B37="",$C37="",$D37="",$E37="",$F37="",$G37="",$H37="",$I37=""),"Angaben fehlen",IF($N37&lt;0,"Negativer Deckungsbeitrag",IF($O37&lt;Parameter!$B$7,"Marge unter Warnschwelle","OK"))))</f>
        <v/>
      </c>
    </row>
    <row r="38">
      <c r="A38" s="17" t="n"/>
      <c r="B38" s="17" t="n"/>
      <c r="C38" s="17" t="n"/>
      <c r="D38" s="17" t="n"/>
      <c r="E38" s="18" t="n"/>
      <c r="F38" s="28" t="n"/>
      <c r="G38" s="28" t="n"/>
      <c r="H38" s="28" t="n"/>
      <c r="I38" s="28" t="n"/>
      <c r="J38" s="26">
        <f>IF(OR($A38="",$E38="",$F38=""),"",$E38*$F38)</f>
        <v/>
      </c>
      <c r="K38" s="26">
        <f>IF($A38="","",IF(COUNT($G38:$I38)&lt;3,"",SUM($G38:$I38)))</f>
        <v/>
      </c>
      <c r="L38" s="26">
        <f>IF(OR($A38="",$E38="",$K38=""),"",$E38*$K38)</f>
        <v/>
      </c>
      <c r="M38" s="26">
        <f>IF(OR($A38="",$F38="",$K38=""),"",$F38-$K38)</f>
        <v/>
      </c>
      <c r="N38" s="26">
        <f>IF(OR($A38="",$J38="",$L38=""),"",$J38-$L38)</f>
        <v/>
      </c>
      <c r="O38" s="27">
        <f>IF(OR($A38="",$F38="",$M38=""),"",IFERROR($M38/$F38,""))</f>
        <v/>
      </c>
      <c r="P38" s="27">
        <f>IF(OR($A38="",$F38="",$G38=""),"",IFERROR($G38/$F38,""))</f>
        <v/>
      </c>
      <c r="Q38" s="4">
        <f>IF(OR($A38="",$E38=""),"",IF($E38&gt;=Parameter!$B$8,"hoch","niedrig"))</f>
        <v/>
      </c>
      <c r="R38" s="4">
        <f>IF(OR($A38="",$O38="",$Q38=""),"",IF(AND($O38&gt;=Parameter!$B$6,$Q38="hoch"),"Star",IF(AND($O38&lt;Parameter!$B$6,$Q38="hoch"),"Renner",IF(AND($O38&gt;=Parameter!$B$6,$Q38="niedrig"),"Schläfer","Verlierer"))))</f>
        <v/>
      </c>
      <c r="S38" s="4">
        <f>IF($A38="","",IF(OR($B38="",$C38="",$D38="",$E38="",$F38="",$G38="",$H38="",$I38=""),"Angaben fehlen",IF($N38&lt;0,"Negativer Deckungsbeitrag",IF($O38&lt;Parameter!$B$7,"Marge unter Warnschwelle","OK"))))</f>
        <v/>
      </c>
    </row>
    <row r="39">
      <c r="A39" s="17" t="n"/>
      <c r="B39" s="17" t="n"/>
      <c r="C39" s="17" t="n"/>
      <c r="D39" s="17" t="n"/>
      <c r="E39" s="18" t="n"/>
      <c r="F39" s="28" t="n"/>
      <c r="G39" s="28" t="n"/>
      <c r="H39" s="28" t="n"/>
      <c r="I39" s="28" t="n"/>
      <c r="J39" s="24">
        <f>IF(OR($A39="",$E39="",$F39=""),"",$E39*$F39)</f>
        <v/>
      </c>
      <c r="K39" s="24">
        <f>IF($A39="","",IF(COUNT($G39:$I39)&lt;3,"",SUM($G39:$I39)))</f>
        <v/>
      </c>
      <c r="L39" s="24">
        <f>IF(OR($A39="",$E39="",$K39=""),"",$E39*$K39)</f>
        <v/>
      </c>
      <c r="M39" s="24">
        <f>IF(OR($A39="",$F39="",$K39=""),"",$F39-$K39)</f>
        <v/>
      </c>
      <c r="N39" s="24">
        <f>IF(OR($A39="",$J39="",$L39=""),"",$J39-$L39)</f>
        <v/>
      </c>
      <c r="O39" s="25">
        <f>IF(OR($A39="",$F39="",$M39=""),"",IFERROR($M39/$F39,""))</f>
        <v/>
      </c>
      <c r="P39" s="25">
        <f>IF(OR($A39="",$F39="",$G39=""),"",IFERROR($G39/$F39,""))</f>
        <v/>
      </c>
      <c r="Q39" s="6">
        <f>IF(OR($A39="",$E39=""),"",IF($E39&gt;=Parameter!$B$8,"hoch","niedrig"))</f>
        <v/>
      </c>
      <c r="R39" s="6">
        <f>IF(OR($A39="",$O39="",$Q39=""),"",IF(AND($O39&gt;=Parameter!$B$6,$Q39="hoch"),"Star",IF(AND($O39&lt;Parameter!$B$6,$Q39="hoch"),"Renner",IF(AND($O39&gt;=Parameter!$B$6,$Q39="niedrig"),"Schläfer","Verlierer"))))</f>
        <v/>
      </c>
      <c r="S39" s="6">
        <f>IF($A39="","",IF(OR($B39="",$C39="",$D39="",$E39="",$F39="",$G39="",$H39="",$I39=""),"Angaben fehlen",IF($N39&lt;0,"Negativer Deckungsbeitrag",IF($O39&lt;Parameter!$B$7,"Marge unter Warnschwelle","OK"))))</f>
        <v/>
      </c>
    </row>
    <row r="40">
      <c r="A40" s="17" t="n"/>
      <c r="B40" s="17" t="n"/>
      <c r="C40" s="17" t="n"/>
      <c r="D40" s="17" t="n"/>
      <c r="E40" s="18" t="n"/>
      <c r="F40" s="28" t="n"/>
      <c r="G40" s="28" t="n"/>
      <c r="H40" s="28" t="n"/>
      <c r="I40" s="28" t="n"/>
      <c r="J40" s="26">
        <f>IF(OR($A40="",$E40="",$F40=""),"",$E40*$F40)</f>
        <v/>
      </c>
      <c r="K40" s="26">
        <f>IF($A40="","",IF(COUNT($G40:$I40)&lt;3,"",SUM($G40:$I40)))</f>
        <v/>
      </c>
      <c r="L40" s="26">
        <f>IF(OR($A40="",$E40="",$K40=""),"",$E40*$K40)</f>
        <v/>
      </c>
      <c r="M40" s="26">
        <f>IF(OR($A40="",$F40="",$K40=""),"",$F40-$K40)</f>
        <v/>
      </c>
      <c r="N40" s="26">
        <f>IF(OR($A40="",$J40="",$L40=""),"",$J40-$L40)</f>
        <v/>
      </c>
      <c r="O40" s="27">
        <f>IF(OR($A40="",$F40="",$M40=""),"",IFERROR($M40/$F40,""))</f>
        <v/>
      </c>
      <c r="P40" s="27">
        <f>IF(OR($A40="",$F40="",$G40=""),"",IFERROR($G40/$F40,""))</f>
        <v/>
      </c>
      <c r="Q40" s="4">
        <f>IF(OR($A40="",$E40=""),"",IF($E40&gt;=Parameter!$B$8,"hoch","niedrig"))</f>
        <v/>
      </c>
      <c r="R40" s="4">
        <f>IF(OR($A40="",$O40="",$Q40=""),"",IF(AND($O40&gt;=Parameter!$B$6,$Q40="hoch"),"Star",IF(AND($O40&lt;Parameter!$B$6,$Q40="hoch"),"Renner",IF(AND($O40&gt;=Parameter!$B$6,$Q40="niedrig"),"Schläfer","Verlierer"))))</f>
        <v/>
      </c>
      <c r="S40" s="4">
        <f>IF($A40="","",IF(OR($B40="",$C40="",$D40="",$E40="",$F40="",$G40="",$H40="",$I40=""),"Angaben fehlen",IF($N40&lt;0,"Negativer Deckungsbeitrag",IF($O40&lt;Parameter!$B$7,"Marge unter Warnschwelle","OK"))))</f>
        <v/>
      </c>
    </row>
    <row r="41">
      <c r="A41" s="17" t="n"/>
      <c r="B41" s="17" t="n"/>
      <c r="C41" s="17" t="n"/>
      <c r="D41" s="17" t="n"/>
      <c r="E41" s="18" t="n"/>
      <c r="F41" s="28" t="n"/>
      <c r="G41" s="28" t="n"/>
      <c r="H41" s="28" t="n"/>
      <c r="I41" s="28" t="n"/>
      <c r="J41" s="24">
        <f>IF(OR($A41="",$E41="",$F41=""),"",$E41*$F41)</f>
        <v/>
      </c>
      <c r="K41" s="24">
        <f>IF($A41="","",IF(COUNT($G41:$I41)&lt;3,"",SUM($G41:$I41)))</f>
        <v/>
      </c>
      <c r="L41" s="24">
        <f>IF(OR($A41="",$E41="",$K41=""),"",$E41*$K41)</f>
        <v/>
      </c>
      <c r="M41" s="24">
        <f>IF(OR($A41="",$F41="",$K41=""),"",$F41-$K41)</f>
        <v/>
      </c>
      <c r="N41" s="24">
        <f>IF(OR($A41="",$J41="",$L41=""),"",$J41-$L41)</f>
        <v/>
      </c>
      <c r="O41" s="25">
        <f>IF(OR($A41="",$F41="",$M41=""),"",IFERROR($M41/$F41,""))</f>
        <v/>
      </c>
      <c r="P41" s="25">
        <f>IF(OR($A41="",$F41="",$G41=""),"",IFERROR($G41/$F41,""))</f>
        <v/>
      </c>
      <c r="Q41" s="6">
        <f>IF(OR($A41="",$E41=""),"",IF($E41&gt;=Parameter!$B$8,"hoch","niedrig"))</f>
        <v/>
      </c>
      <c r="R41" s="6">
        <f>IF(OR($A41="",$O41="",$Q41=""),"",IF(AND($O41&gt;=Parameter!$B$6,$Q41="hoch"),"Star",IF(AND($O41&lt;Parameter!$B$6,$Q41="hoch"),"Renner",IF(AND($O41&gt;=Parameter!$B$6,$Q41="niedrig"),"Schläfer","Verlierer"))))</f>
        <v/>
      </c>
      <c r="S41" s="6">
        <f>IF($A41="","",IF(OR($B41="",$C41="",$D41="",$E41="",$F41="",$G41="",$H41="",$I41=""),"Angaben fehlen",IF($N41&lt;0,"Negativer Deckungsbeitrag",IF($O41&lt;Parameter!$B$7,"Marge unter Warnschwelle","OK"))))</f>
        <v/>
      </c>
    </row>
    <row r="42">
      <c r="A42" s="17" t="n"/>
      <c r="B42" s="17" t="n"/>
      <c r="C42" s="17" t="n"/>
      <c r="D42" s="17" t="n"/>
      <c r="E42" s="18" t="n"/>
      <c r="F42" s="28" t="n"/>
      <c r="G42" s="28" t="n"/>
      <c r="H42" s="28" t="n"/>
      <c r="I42" s="28" t="n"/>
      <c r="J42" s="26">
        <f>IF(OR($A42="",$E42="",$F42=""),"",$E42*$F42)</f>
        <v/>
      </c>
      <c r="K42" s="26">
        <f>IF($A42="","",IF(COUNT($G42:$I42)&lt;3,"",SUM($G42:$I42)))</f>
        <v/>
      </c>
      <c r="L42" s="26">
        <f>IF(OR($A42="",$E42="",$K42=""),"",$E42*$K42)</f>
        <v/>
      </c>
      <c r="M42" s="26">
        <f>IF(OR($A42="",$F42="",$K42=""),"",$F42-$K42)</f>
        <v/>
      </c>
      <c r="N42" s="26">
        <f>IF(OR($A42="",$J42="",$L42=""),"",$J42-$L42)</f>
        <v/>
      </c>
      <c r="O42" s="27">
        <f>IF(OR($A42="",$F42="",$M42=""),"",IFERROR($M42/$F42,""))</f>
        <v/>
      </c>
      <c r="P42" s="27">
        <f>IF(OR($A42="",$F42="",$G42=""),"",IFERROR($G42/$F42,""))</f>
        <v/>
      </c>
      <c r="Q42" s="4">
        <f>IF(OR($A42="",$E42=""),"",IF($E42&gt;=Parameter!$B$8,"hoch","niedrig"))</f>
        <v/>
      </c>
      <c r="R42" s="4">
        <f>IF(OR($A42="",$O42="",$Q42=""),"",IF(AND($O42&gt;=Parameter!$B$6,$Q42="hoch"),"Star",IF(AND($O42&lt;Parameter!$B$6,$Q42="hoch"),"Renner",IF(AND($O42&gt;=Parameter!$B$6,$Q42="niedrig"),"Schläfer","Verlierer"))))</f>
        <v/>
      </c>
      <c r="S42" s="4">
        <f>IF($A42="","",IF(OR($B42="",$C42="",$D42="",$E42="",$F42="",$G42="",$H42="",$I42=""),"Angaben fehlen",IF($N42&lt;0,"Negativer Deckungsbeitrag",IF($O42&lt;Parameter!$B$7,"Marge unter Warnschwelle","OK"))))</f>
        <v/>
      </c>
    </row>
    <row r="43">
      <c r="A43" s="17" t="n"/>
      <c r="B43" s="17" t="n"/>
      <c r="C43" s="17" t="n"/>
      <c r="D43" s="17" t="n"/>
      <c r="E43" s="18" t="n"/>
      <c r="F43" s="28" t="n"/>
      <c r="G43" s="28" t="n"/>
      <c r="H43" s="28" t="n"/>
      <c r="I43" s="28" t="n"/>
      <c r="J43" s="24">
        <f>IF(OR($A43="",$E43="",$F43=""),"",$E43*$F43)</f>
        <v/>
      </c>
      <c r="K43" s="24">
        <f>IF($A43="","",IF(COUNT($G43:$I43)&lt;3,"",SUM($G43:$I43)))</f>
        <v/>
      </c>
      <c r="L43" s="24">
        <f>IF(OR($A43="",$E43="",$K43=""),"",$E43*$K43)</f>
        <v/>
      </c>
      <c r="M43" s="24">
        <f>IF(OR($A43="",$F43="",$K43=""),"",$F43-$K43)</f>
        <v/>
      </c>
      <c r="N43" s="24">
        <f>IF(OR($A43="",$J43="",$L43=""),"",$J43-$L43)</f>
        <v/>
      </c>
      <c r="O43" s="25">
        <f>IF(OR($A43="",$F43="",$M43=""),"",IFERROR($M43/$F43,""))</f>
        <v/>
      </c>
      <c r="P43" s="25">
        <f>IF(OR($A43="",$F43="",$G43=""),"",IFERROR($G43/$F43,""))</f>
        <v/>
      </c>
      <c r="Q43" s="6">
        <f>IF(OR($A43="",$E43=""),"",IF($E43&gt;=Parameter!$B$8,"hoch","niedrig"))</f>
        <v/>
      </c>
      <c r="R43" s="6">
        <f>IF(OR($A43="",$O43="",$Q43=""),"",IF(AND($O43&gt;=Parameter!$B$6,$Q43="hoch"),"Star",IF(AND($O43&lt;Parameter!$B$6,$Q43="hoch"),"Renner",IF(AND($O43&gt;=Parameter!$B$6,$Q43="niedrig"),"Schläfer","Verlierer"))))</f>
        <v/>
      </c>
      <c r="S43" s="6">
        <f>IF($A43="","",IF(OR($B43="",$C43="",$D43="",$E43="",$F43="",$G43="",$H43="",$I43=""),"Angaben fehlen",IF($N43&lt;0,"Negativer Deckungsbeitrag",IF($O43&lt;Parameter!$B$7,"Marge unter Warnschwelle","OK"))))</f>
        <v/>
      </c>
    </row>
    <row r="44">
      <c r="A44" s="17" t="n"/>
      <c r="B44" s="17" t="n"/>
      <c r="C44" s="17" t="n"/>
      <c r="D44" s="17" t="n"/>
      <c r="E44" s="18" t="n"/>
      <c r="F44" s="28" t="n"/>
      <c r="G44" s="28" t="n"/>
      <c r="H44" s="28" t="n"/>
      <c r="I44" s="28" t="n"/>
      <c r="J44" s="26">
        <f>IF(OR($A44="",$E44="",$F44=""),"",$E44*$F44)</f>
        <v/>
      </c>
      <c r="K44" s="26">
        <f>IF($A44="","",IF(COUNT($G44:$I44)&lt;3,"",SUM($G44:$I44)))</f>
        <v/>
      </c>
      <c r="L44" s="26">
        <f>IF(OR($A44="",$E44="",$K44=""),"",$E44*$K44)</f>
        <v/>
      </c>
      <c r="M44" s="26">
        <f>IF(OR($A44="",$F44="",$K44=""),"",$F44-$K44)</f>
        <v/>
      </c>
      <c r="N44" s="26">
        <f>IF(OR($A44="",$J44="",$L44=""),"",$J44-$L44)</f>
        <v/>
      </c>
      <c r="O44" s="27">
        <f>IF(OR($A44="",$F44="",$M44=""),"",IFERROR($M44/$F44,""))</f>
        <v/>
      </c>
      <c r="P44" s="27">
        <f>IF(OR($A44="",$F44="",$G44=""),"",IFERROR($G44/$F44,""))</f>
        <v/>
      </c>
      <c r="Q44" s="4">
        <f>IF(OR($A44="",$E44=""),"",IF($E44&gt;=Parameter!$B$8,"hoch","niedrig"))</f>
        <v/>
      </c>
      <c r="R44" s="4">
        <f>IF(OR($A44="",$O44="",$Q44=""),"",IF(AND($O44&gt;=Parameter!$B$6,$Q44="hoch"),"Star",IF(AND($O44&lt;Parameter!$B$6,$Q44="hoch"),"Renner",IF(AND($O44&gt;=Parameter!$B$6,$Q44="niedrig"),"Schläfer","Verlierer"))))</f>
        <v/>
      </c>
      <c r="S44" s="4">
        <f>IF($A44="","",IF(OR($B44="",$C44="",$D44="",$E44="",$F44="",$G44="",$H44="",$I44=""),"Angaben fehlen",IF($N44&lt;0,"Negativer Deckungsbeitrag",IF($O44&lt;Parameter!$B$7,"Marge unter Warnschwelle","OK"))))</f>
        <v/>
      </c>
    </row>
    <row r="45">
      <c r="A45" s="17" t="n"/>
      <c r="B45" s="17" t="n"/>
      <c r="C45" s="17" t="n"/>
      <c r="D45" s="17" t="n"/>
      <c r="E45" s="18" t="n"/>
      <c r="F45" s="28" t="n"/>
      <c r="G45" s="28" t="n"/>
      <c r="H45" s="28" t="n"/>
      <c r="I45" s="28" t="n"/>
      <c r="J45" s="24">
        <f>IF(OR($A45="",$E45="",$F45=""),"",$E45*$F45)</f>
        <v/>
      </c>
      <c r="K45" s="24">
        <f>IF($A45="","",IF(COUNT($G45:$I45)&lt;3,"",SUM($G45:$I45)))</f>
        <v/>
      </c>
      <c r="L45" s="24">
        <f>IF(OR($A45="",$E45="",$K45=""),"",$E45*$K45)</f>
        <v/>
      </c>
      <c r="M45" s="24">
        <f>IF(OR($A45="",$F45="",$K45=""),"",$F45-$K45)</f>
        <v/>
      </c>
      <c r="N45" s="24">
        <f>IF(OR($A45="",$J45="",$L45=""),"",$J45-$L45)</f>
        <v/>
      </c>
      <c r="O45" s="25">
        <f>IF(OR($A45="",$F45="",$M45=""),"",IFERROR($M45/$F45,""))</f>
        <v/>
      </c>
      <c r="P45" s="25">
        <f>IF(OR($A45="",$F45="",$G45=""),"",IFERROR($G45/$F45,""))</f>
        <v/>
      </c>
      <c r="Q45" s="6">
        <f>IF(OR($A45="",$E45=""),"",IF($E45&gt;=Parameter!$B$8,"hoch","niedrig"))</f>
        <v/>
      </c>
      <c r="R45" s="6">
        <f>IF(OR($A45="",$O45="",$Q45=""),"",IF(AND($O45&gt;=Parameter!$B$6,$Q45="hoch"),"Star",IF(AND($O45&lt;Parameter!$B$6,$Q45="hoch"),"Renner",IF(AND($O45&gt;=Parameter!$B$6,$Q45="niedrig"),"Schläfer","Verlierer"))))</f>
        <v/>
      </c>
      <c r="S45" s="6">
        <f>IF($A45="","",IF(OR($B45="",$C45="",$D45="",$E45="",$F45="",$G45="",$H45="",$I45=""),"Angaben fehlen",IF($N45&lt;0,"Negativer Deckungsbeitrag",IF($O45&lt;Parameter!$B$7,"Marge unter Warnschwelle","OK"))))</f>
        <v/>
      </c>
    </row>
    <row r="46">
      <c r="A46" s="17" t="n"/>
      <c r="B46" s="17" t="n"/>
      <c r="C46" s="17" t="n"/>
      <c r="D46" s="17" t="n"/>
      <c r="E46" s="18" t="n"/>
      <c r="F46" s="28" t="n"/>
      <c r="G46" s="28" t="n"/>
      <c r="H46" s="28" t="n"/>
      <c r="I46" s="28" t="n"/>
      <c r="J46" s="26">
        <f>IF(OR($A46="",$E46="",$F46=""),"",$E46*$F46)</f>
        <v/>
      </c>
      <c r="K46" s="26">
        <f>IF($A46="","",IF(COUNT($G46:$I46)&lt;3,"",SUM($G46:$I46)))</f>
        <v/>
      </c>
      <c r="L46" s="26">
        <f>IF(OR($A46="",$E46="",$K46=""),"",$E46*$K46)</f>
        <v/>
      </c>
      <c r="M46" s="26">
        <f>IF(OR($A46="",$F46="",$K46=""),"",$F46-$K46)</f>
        <v/>
      </c>
      <c r="N46" s="26">
        <f>IF(OR($A46="",$J46="",$L46=""),"",$J46-$L46)</f>
        <v/>
      </c>
      <c r="O46" s="27">
        <f>IF(OR($A46="",$F46="",$M46=""),"",IFERROR($M46/$F46,""))</f>
        <v/>
      </c>
      <c r="P46" s="27">
        <f>IF(OR($A46="",$F46="",$G46=""),"",IFERROR($G46/$F46,""))</f>
        <v/>
      </c>
      <c r="Q46" s="4">
        <f>IF(OR($A46="",$E46=""),"",IF($E46&gt;=Parameter!$B$8,"hoch","niedrig"))</f>
        <v/>
      </c>
      <c r="R46" s="4">
        <f>IF(OR($A46="",$O46="",$Q46=""),"",IF(AND($O46&gt;=Parameter!$B$6,$Q46="hoch"),"Star",IF(AND($O46&lt;Parameter!$B$6,$Q46="hoch"),"Renner",IF(AND($O46&gt;=Parameter!$B$6,$Q46="niedrig"),"Schläfer","Verlierer"))))</f>
        <v/>
      </c>
      <c r="S46" s="4">
        <f>IF($A46="","",IF(OR($B46="",$C46="",$D46="",$E46="",$F46="",$G46="",$H46="",$I46=""),"Angaben fehlen",IF($N46&lt;0,"Negativer Deckungsbeitrag",IF($O46&lt;Parameter!$B$7,"Marge unter Warnschwelle","OK"))))</f>
        <v/>
      </c>
    </row>
    <row r="47">
      <c r="A47" s="17" t="n"/>
      <c r="B47" s="17" t="n"/>
      <c r="C47" s="17" t="n"/>
      <c r="D47" s="17" t="n"/>
      <c r="E47" s="18" t="n"/>
      <c r="F47" s="28" t="n"/>
      <c r="G47" s="28" t="n"/>
      <c r="H47" s="28" t="n"/>
      <c r="I47" s="28" t="n"/>
      <c r="J47" s="24">
        <f>IF(OR($A47="",$E47="",$F47=""),"",$E47*$F47)</f>
        <v/>
      </c>
      <c r="K47" s="24">
        <f>IF($A47="","",IF(COUNT($G47:$I47)&lt;3,"",SUM($G47:$I47)))</f>
        <v/>
      </c>
      <c r="L47" s="24">
        <f>IF(OR($A47="",$E47="",$K47=""),"",$E47*$K47)</f>
        <v/>
      </c>
      <c r="M47" s="24">
        <f>IF(OR($A47="",$F47="",$K47=""),"",$F47-$K47)</f>
        <v/>
      </c>
      <c r="N47" s="24">
        <f>IF(OR($A47="",$J47="",$L47=""),"",$J47-$L47)</f>
        <v/>
      </c>
      <c r="O47" s="25">
        <f>IF(OR($A47="",$F47="",$M47=""),"",IFERROR($M47/$F47,""))</f>
        <v/>
      </c>
      <c r="P47" s="25">
        <f>IF(OR($A47="",$F47="",$G47=""),"",IFERROR($G47/$F47,""))</f>
        <v/>
      </c>
      <c r="Q47" s="6">
        <f>IF(OR($A47="",$E47=""),"",IF($E47&gt;=Parameter!$B$8,"hoch","niedrig"))</f>
        <v/>
      </c>
      <c r="R47" s="6">
        <f>IF(OR($A47="",$O47="",$Q47=""),"",IF(AND($O47&gt;=Parameter!$B$6,$Q47="hoch"),"Star",IF(AND($O47&lt;Parameter!$B$6,$Q47="hoch"),"Renner",IF(AND($O47&gt;=Parameter!$B$6,$Q47="niedrig"),"Schläfer","Verlierer"))))</f>
        <v/>
      </c>
      <c r="S47" s="6">
        <f>IF($A47="","",IF(OR($B47="",$C47="",$D47="",$E47="",$F47="",$G47="",$H47="",$I47=""),"Angaben fehlen",IF($N47&lt;0,"Negativer Deckungsbeitrag",IF($O47&lt;Parameter!$B$7,"Marge unter Warnschwelle","OK"))))</f>
        <v/>
      </c>
    </row>
    <row r="48">
      <c r="A48" s="17" t="n"/>
      <c r="B48" s="17" t="n"/>
      <c r="C48" s="17" t="n"/>
      <c r="D48" s="17" t="n"/>
      <c r="E48" s="18" t="n"/>
      <c r="F48" s="28" t="n"/>
      <c r="G48" s="28" t="n"/>
      <c r="H48" s="28" t="n"/>
      <c r="I48" s="28" t="n"/>
      <c r="J48" s="26">
        <f>IF(OR($A48="",$E48="",$F48=""),"",$E48*$F48)</f>
        <v/>
      </c>
      <c r="K48" s="26">
        <f>IF($A48="","",IF(COUNT($G48:$I48)&lt;3,"",SUM($G48:$I48)))</f>
        <v/>
      </c>
      <c r="L48" s="26">
        <f>IF(OR($A48="",$E48="",$K48=""),"",$E48*$K48)</f>
        <v/>
      </c>
      <c r="M48" s="26">
        <f>IF(OR($A48="",$F48="",$K48=""),"",$F48-$K48)</f>
        <v/>
      </c>
      <c r="N48" s="26">
        <f>IF(OR($A48="",$J48="",$L48=""),"",$J48-$L48)</f>
        <v/>
      </c>
      <c r="O48" s="27">
        <f>IF(OR($A48="",$F48="",$M48=""),"",IFERROR($M48/$F48,""))</f>
        <v/>
      </c>
      <c r="P48" s="27">
        <f>IF(OR($A48="",$F48="",$G48=""),"",IFERROR($G48/$F48,""))</f>
        <v/>
      </c>
      <c r="Q48" s="4">
        <f>IF(OR($A48="",$E48=""),"",IF($E48&gt;=Parameter!$B$8,"hoch","niedrig"))</f>
        <v/>
      </c>
      <c r="R48" s="4">
        <f>IF(OR($A48="",$O48="",$Q48=""),"",IF(AND($O48&gt;=Parameter!$B$6,$Q48="hoch"),"Star",IF(AND($O48&lt;Parameter!$B$6,$Q48="hoch"),"Renner",IF(AND($O48&gt;=Parameter!$B$6,$Q48="niedrig"),"Schläfer","Verlierer"))))</f>
        <v/>
      </c>
      <c r="S48" s="4">
        <f>IF($A48="","",IF(OR($B48="",$C48="",$D48="",$E48="",$F48="",$G48="",$H48="",$I48=""),"Angaben fehlen",IF($N48&lt;0,"Negativer Deckungsbeitrag",IF($O48&lt;Parameter!$B$7,"Marge unter Warnschwelle","OK"))))</f>
        <v/>
      </c>
    </row>
    <row r="49">
      <c r="A49" s="17" t="n"/>
      <c r="B49" s="17" t="n"/>
      <c r="C49" s="17" t="n"/>
      <c r="D49" s="17" t="n"/>
      <c r="E49" s="18" t="n"/>
      <c r="F49" s="28" t="n"/>
      <c r="G49" s="28" t="n"/>
      <c r="H49" s="28" t="n"/>
      <c r="I49" s="28" t="n"/>
      <c r="J49" s="24">
        <f>IF(OR($A49="",$E49="",$F49=""),"",$E49*$F49)</f>
        <v/>
      </c>
      <c r="K49" s="24">
        <f>IF($A49="","",IF(COUNT($G49:$I49)&lt;3,"",SUM($G49:$I49)))</f>
        <v/>
      </c>
      <c r="L49" s="24">
        <f>IF(OR($A49="",$E49="",$K49=""),"",$E49*$K49)</f>
        <v/>
      </c>
      <c r="M49" s="24">
        <f>IF(OR($A49="",$F49="",$K49=""),"",$F49-$K49)</f>
        <v/>
      </c>
      <c r="N49" s="24">
        <f>IF(OR($A49="",$J49="",$L49=""),"",$J49-$L49)</f>
        <v/>
      </c>
      <c r="O49" s="25">
        <f>IF(OR($A49="",$F49="",$M49=""),"",IFERROR($M49/$F49,""))</f>
        <v/>
      </c>
      <c r="P49" s="25">
        <f>IF(OR($A49="",$F49="",$G49=""),"",IFERROR($G49/$F49,""))</f>
        <v/>
      </c>
      <c r="Q49" s="6">
        <f>IF(OR($A49="",$E49=""),"",IF($E49&gt;=Parameter!$B$8,"hoch","niedrig"))</f>
        <v/>
      </c>
      <c r="R49" s="6">
        <f>IF(OR($A49="",$O49="",$Q49=""),"",IF(AND($O49&gt;=Parameter!$B$6,$Q49="hoch"),"Star",IF(AND($O49&lt;Parameter!$B$6,$Q49="hoch"),"Renner",IF(AND($O49&gt;=Parameter!$B$6,$Q49="niedrig"),"Schläfer","Verlierer"))))</f>
        <v/>
      </c>
      <c r="S49" s="6">
        <f>IF($A49="","",IF(OR($B49="",$C49="",$D49="",$E49="",$F49="",$G49="",$H49="",$I49=""),"Angaben fehlen",IF($N49&lt;0,"Negativer Deckungsbeitrag",IF($O49&lt;Parameter!$B$7,"Marge unter Warnschwelle","OK"))))</f>
        <v/>
      </c>
    </row>
    <row r="50">
      <c r="A50" s="17" t="n"/>
      <c r="B50" s="17" t="n"/>
      <c r="C50" s="17" t="n"/>
      <c r="D50" s="17" t="n"/>
      <c r="E50" s="18" t="n"/>
      <c r="F50" s="28" t="n"/>
      <c r="G50" s="28" t="n"/>
      <c r="H50" s="28" t="n"/>
      <c r="I50" s="28" t="n"/>
      <c r="J50" s="26">
        <f>IF(OR($A50="",$E50="",$F50=""),"",$E50*$F50)</f>
        <v/>
      </c>
      <c r="K50" s="26">
        <f>IF($A50="","",IF(COUNT($G50:$I50)&lt;3,"",SUM($G50:$I50)))</f>
        <v/>
      </c>
      <c r="L50" s="26">
        <f>IF(OR($A50="",$E50="",$K50=""),"",$E50*$K50)</f>
        <v/>
      </c>
      <c r="M50" s="26">
        <f>IF(OR($A50="",$F50="",$K50=""),"",$F50-$K50)</f>
        <v/>
      </c>
      <c r="N50" s="26">
        <f>IF(OR($A50="",$J50="",$L50=""),"",$J50-$L50)</f>
        <v/>
      </c>
      <c r="O50" s="27">
        <f>IF(OR($A50="",$F50="",$M50=""),"",IFERROR($M50/$F50,""))</f>
        <v/>
      </c>
      <c r="P50" s="27">
        <f>IF(OR($A50="",$F50="",$G50=""),"",IFERROR($G50/$F50,""))</f>
        <v/>
      </c>
      <c r="Q50" s="4">
        <f>IF(OR($A50="",$E50=""),"",IF($E50&gt;=Parameter!$B$8,"hoch","niedrig"))</f>
        <v/>
      </c>
      <c r="R50" s="4">
        <f>IF(OR($A50="",$O50="",$Q50=""),"",IF(AND($O50&gt;=Parameter!$B$6,$Q50="hoch"),"Star",IF(AND($O50&lt;Parameter!$B$6,$Q50="hoch"),"Renner",IF(AND($O50&gt;=Parameter!$B$6,$Q50="niedrig"),"Schläfer","Verlierer"))))</f>
        <v/>
      </c>
      <c r="S50" s="4">
        <f>IF($A50="","",IF(OR($B50="",$C50="",$D50="",$E50="",$F50="",$G50="",$H50="",$I50=""),"Angaben fehlen",IF($N50&lt;0,"Negativer Deckungsbeitrag",IF($O50&lt;Parameter!$B$7,"Marge unter Warnschwelle","OK"))))</f>
        <v/>
      </c>
    </row>
    <row r="51">
      <c r="A51" s="17" t="n"/>
      <c r="B51" s="17" t="n"/>
      <c r="C51" s="17" t="n"/>
      <c r="D51" s="17" t="n"/>
      <c r="E51" s="18" t="n"/>
      <c r="F51" s="28" t="n"/>
      <c r="G51" s="28" t="n"/>
      <c r="H51" s="28" t="n"/>
      <c r="I51" s="28" t="n"/>
      <c r="J51" s="24">
        <f>IF(OR($A51="",$E51="",$F51=""),"",$E51*$F51)</f>
        <v/>
      </c>
      <c r="K51" s="24">
        <f>IF($A51="","",IF(COUNT($G51:$I51)&lt;3,"",SUM($G51:$I51)))</f>
        <v/>
      </c>
      <c r="L51" s="24">
        <f>IF(OR($A51="",$E51="",$K51=""),"",$E51*$K51)</f>
        <v/>
      </c>
      <c r="M51" s="24">
        <f>IF(OR($A51="",$F51="",$K51=""),"",$F51-$K51)</f>
        <v/>
      </c>
      <c r="N51" s="24">
        <f>IF(OR($A51="",$J51="",$L51=""),"",$J51-$L51)</f>
        <v/>
      </c>
      <c r="O51" s="25">
        <f>IF(OR($A51="",$F51="",$M51=""),"",IFERROR($M51/$F51,""))</f>
        <v/>
      </c>
      <c r="P51" s="25">
        <f>IF(OR($A51="",$F51="",$G51=""),"",IFERROR($G51/$F51,""))</f>
        <v/>
      </c>
      <c r="Q51" s="6">
        <f>IF(OR($A51="",$E51=""),"",IF($E51&gt;=Parameter!$B$8,"hoch","niedrig"))</f>
        <v/>
      </c>
      <c r="R51" s="6">
        <f>IF(OR($A51="",$O51="",$Q51=""),"",IF(AND($O51&gt;=Parameter!$B$6,$Q51="hoch"),"Star",IF(AND($O51&lt;Parameter!$B$6,$Q51="hoch"),"Renner",IF(AND($O51&gt;=Parameter!$B$6,$Q51="niedrig"),"Schläfer","Verlierer"))))</f>
        <v/>
      </c>
      <c r="S51" s="6">
        <f>IF($A51="","",IF(OR($B51="",$C51="",$D51="",$E51="",$F51="",$G51="",$H51="",$I51=""),"Angaben fehlen",IF($N51&lt;0,"Negativer Deckungsbeitrag",IF($O51&lt;Parameter!$B$7,"Marge unter Warnschwelle","OK"))))</f>
        <v/>
      </c>
    </row>
    <row r="52">
      <c r="A52" s="17" t="n"/>
      <c r="B52" s="17" t="n"/>
      <c r="C52" s="17" t="n"/>
      <c r="D52" s="17" t="n"/>
      <c r="E52" s="18" t="n"/>
      <c r="F52" s="28" t="n"/>
      <c r="G52" s="28" t="n"/>
      <c r="H52" s="28" t="n"/>
      <c r="I52" s="28" t="n"/>
      <c r="J52" s="26">
        <f>IF(OR($A52="",$E52="",$F52=""),"",$E52*$F52)</f>
        <v/>
      </c>
      <c r="K52" s="26">
        <f>IF($A52="","",IF(COUNT($G52:$I52)&lt;3,"",SUM($G52:$I52)))</f>
        <v/>
      </c>
      <c r="L52" s="26">
        <f>IF(OR($A52="",$E52="",$K52=""),"",$E52*$K52)</f>
        <v/>
      </c>
      <c r="M52" s="26">
        <f>IF(OR($A52="",$F52="",$K52=""),"",$F52-$K52)</f>
        <v/>
      </c>
      <c r="N52" s="26">
        <f>IF(OR($A52="",$J52="",$L52=""),"",$J52-$L52)</f>
        <v/>
      </c>
      <c r="O52" s="27">
        <f>IF(OR($A52="",$F52="",$M52=""),"",IFERROR($M52/$F52,""))</f>
        <v/>
      </c>
      <c r="P52" s="27">
        <f>IF(OR($A52="",$F52="",$G52=""),"",IFERROR($G52/$F52,""))</f>
        <v/>
      </c>
      <c r="Q52" s="4">
        <f>IF(OR($A52="",$E52=""),"",IF($E52&gt;=Parameter!$B$8,"hoch","niedrig"))</f>
        <v/>
      </c>
      <c r="R52" s="4">
        <f>IF(OR($A52="",$O52="",$Q52=""),"",IF(AND($O52&gt;=Parameter!$B$6,$Q52="hoch"),"Star",IF(AND($O52&lt;Parameter!$B$6,$Q52="hoch"),"Renner",IF(AND($O52&gt;=Parameter!$B$6,$Q52="niedrig"),"Schläfer","Verlierer"))))</f>
        <v/>
      </c>
      <c r="S52" s="4">
        <f>IF($A52="","",IF(OR($B52="",$C52="",$D52="",$E52="",$F52="",$G52="",$H52="",$I52=""),"Angaben fehlen",IF($N52&lt;0,"Negativer Deckungsbeitrag",IF($O52&lt;Parameter!$B$7,"Marge unter Warnschwelle","OK"))))</f>
        <v/>
      </c>
    </row>
    <row r="53">
      <c r="A53" s="17" t="n"/>
      <c r="B53" s="17" t="n"/>
      <c r="C53" s="17" t="n"/>
      <c r="D53" s="17" t="n"/>
      <c r="E53" s="18" t="n"/>
      <c r="F53" s="28" t="n"/>
      <c r="G53" s="28" t="n"/>
      <c r="H53" s="28" t="n"/>
      <c r="I53" s="28" t="n"/>
      <c r="J53" s="24">
        <f>IF(OR($A53="",$E53="",$F53=""),"",$E53*$F53)</f>
        <v/>
      </c>
      <c r="K53" s="24">
        <f>IF($A53="","",IF(COUNT($G53:$I53)&lt;3,"",SUM($G53:$I53)))</f>
        <v/>
      </c>
      <c r="L53" s="24">
        <f>IF(OR($A53="",$E53="",$K53=""),"",$E53*$K53)</f>
        <v/>
      </c>
      <c r="M53" s="24">
        <f>IF(OR($A53="",$F53="",$K53=""),"",$F53-$K53)</f>
        <v/>
      </c>
      <c r="N53" s="24">
        <f>IF(OR($A53="",$J53="",$L53=""),"",$J53-$L53)</f>
        <v/>
      </c>
      <c r="O53" s="25">
        <f>IF(OR($A53="",$F53="",$M53=""),"",IFERROR($M53/$F53,""))</f>
        <v/>
      </c>
      <c r="P53" s="25">
        <f>IF(OR($A53="",$F53="",$G53=""),"",IFERROR($G53/$F53,""))</f>
        <v/>
      </c>
      <c r="Q53" s="6">
        <f>IF(OR($A53="",$E53=""),"",IF($E53&gt;=Parameter!$B$8,"hoch","niedrig"))</f>
        <v/>
      </c>
      <c r="R53" s="6">
        <f>IF(OR($A53="",$O53="",$Q53=""),"",IF(AND($O53&gt;=Parameter!$B$6,$Q53="hoch"),"Star",IF(AND($O53&lt;Parameter!$B$6,$Q53="hoch"),"Renner",IF(AND($O53&gt;=Parameter!$B$6,$Q53="niedrig"),"Schläfer","Verlierer"))))</f>
        <v/>
      </c>
      <c r="S53" s="6">
        <f>IF($A53="","",IF(OR($B53="",$C53="",$D53="",$E53="",$F53="",$G53="",$H53="",$I53=""),"Angaben fehlen",IF($N53&lt;0,"Negativer Deckungsbeitrag",IF($O53&lt;Parameter!$B$7,"Marge unter Warnschwelle","OK"))))</f>
        <v/>
      </c>
    </row>
    <row r="54">
      <c r="A54" s="17" t="n"/>
      <c r="B54" s="17" t="n"/>
      <c r="C54" s="17" t="n"/>
      <c r="D54" s="17" t="n"/>
      <c r="E54" s="18" t="n"/>
      <c r="F54" s="28" t="n"/>
      <c r="G54" s="28" t="n"/>
      <c r="H54" s="28" t="n"/>
      <c r="I54" s="28" t="n"/>
      <c r="J54" s="26">
        <f>IF(OR($A54="",$E54="",$F54=""),"",$E54*$F54)</f>
        <v/>
      </c>
      <c r="K54" s="26">
        <f>IF($A54="","",IF(COUNT($G54:$I54)&lt;3,"",SUM($G54:$I54)))</f>
        <v/>
      </c>
      <c r="L54" s="26">
        <f>IF(OR($A54="",$E54="",$K54=""),"",$E54*$K54)</f>
        <v/>
      </c>
      <c r="M54" s="26">
        <f>IF(OR($A54="",$F54="",$K54=""),"",$F54-$K54)</f>
        <v/>
      </c>
      <c r="N54" s="26">
        <f>IF(OR($A54="",$J54="",$L54=""),"",$J54-$L54)</f>
        <v/>
      </c>
      <c r="O54" s="27">
        <f>IF(OR($A54="",$F54="",$M54=""),"",IFERROR($M54/$F54,""))</f>
        <v/>
      </c>
      <c r="P54" s="27">
        <f>IF(OR($A54="",$F54="",$G54=""),"",IFERROR($G54/$F54,""))</f>
        <v/>
      </c>
      <c r="Q54" s="4">
        <f>IF(OR($A54="",$E54=""),"",IF($E54&gt;=Parameter!$B$8,"hoch","niedrig"))</f>
        <v/>
      </c>
      <c r="R54" s="4">
        <f>IF(OR($A54="",$O54="",$Q54=""),"",IF(AND($O54&gt;=Parameter!$B$6,$Q54="hoch"),"Star",IF(AND($O54&lt;Parameter!$B$6,$Q54="hoch"),"Renner",IF(AND($O54&gt;=Parameter!$B$6,$Q54="niedrig"),"Schläfer","Verlierer"))))</f>
        <v/>
      </c>
      <c r="S54" s="4">
        <f>IF($A54="","",IF(OR($B54="",$C54="",$D54="",$E54="",$F54="",$G54="",$H54="",$I54=""),"Angaben fehlen",IF($N54&lt;0,"Negativer Deckungsbeitrag",IF($O54&lt;Parameter!$B$7,"Marge unter Warnschwelle","OK"))))</f>
        <v/>
      </c>
    </row>
    <row r="55">
      <c r="A55" s="17" t="n"/>
      <c r="B55" s="17" t="n"/>
      <c r="C55" s="17" t="n"/>
      <c r="D55" s="17" t="n"/>
      <c r="E55" s="18" t="n"/>
      <c r="F55" s="28" t="n"/>
      <c r="G55" s="28" t="n"/>
      <c r="H55" s="28" t="n"/>
      <c r="I55" s="28" t="n"/>
      <c r="J55" s="24">
        <f>IF(OR($A55="",$E55="",$F55=""),"",$E55*$F55)</f>
        <v/>
      </c>
      <c r="K55" s="24">
        <f>IF($A55="","",IF(COUNT($G55:$I55)&lt;3,"",SUM($G55:$I55)))</f>
        <v/>
      </c>
      <c r="L55" s="24">
        <f>IF(OR($A55="",$E55="",$K55=""),"",$E55*$K55)</f>
        <v/>
      </c>
      <c r="M55" s="24">
        <f>IF(OR($A55="",$F55="",$K55=""),"",$F55-$K55)</f>
        <v/>
      </c>
      <c r="N55" s="24">
        <f>IF(OR($A55="",$J55="",$L55=""),"",$J55-$L55)</f>
        <v/>
      </c>
      <c r="O55" s="25">
        <f>IF(OR($A55="",$F55="",$M55=""),"",IFERROR($M55/$F55,""))</f>
        <v/>
      </c>
      <c r="P55" s="25">
        <f>IF(OR($A55="",$F55="",$G55=""),"",IFERROR($G55/$F55,""))</f>
        <v/>
      </c>
      <c r="Q55" s="6">
        <f>IF(OR($A55="",$E55=""),"",IF($E55&gt;=Parameter!$B$8,"hoch","niedrig"))</f>
        <v/>
      </c>
      <c r="R55" s="6">
        <f>IF(OR($A55="",$O55="",$Q55=""),"",IF(AND($O55&gt;=Parameter!$B$6,$Q55="hoch"),"Star",IF(AND($O55&lt;Parameter!$B$6,$Q55="hoch"),"Renner",IF(AND($O55&gt;=Parameter!$B$6,$Q55="niedrig"),"Schläfer","Verlierer"))))</f>
        <v/>
      </c>
      <c r="S55" s="6">
        <f>IF($A55="","",IF(OR($B55="",$C55="",$D55="",$E55="",$F55="",$G55="",$H55="",$I55=""),"Angaben fehlen",IF($N55&lt;0,"Negativer Deckungsbeitrag",IF($O55&lt;Parameter!$B$7,"Marge unter Warnschwelle","OK"))))</f>
        <v/>
      </c>
    </row>
    <row r="56">
      <c r="A56" s="17" t="n"/>
      <c r="B56" s="17" t="n"/>
      <c r="C56" s="17" t="n"/>
      <c r="D56" s="17" t="n"/>
      <c r="E56" s="18" t="n"/>
      <c r="F56" s="28" t="n"/>
      <c r="G56" s="28" t="n"/>
      <c r="H56" s="28" t="n"/>
      <c r="I56" s="28" t="n"/>
      <c r="J56" s="26">
        <f>IF(OR($A56="",$E56="",$F56=""),"",$E56*$F56)</f>
        <v/>
      </c>
      <c r="K56" s="26">
        <f>IF($A56="","",IF(COUNT($G56:$I56)&lt;3,"",SUM($G56:$I56)))</f>
        <v/>
      </c>
      <c r="L56" s="26">
        <f>IF(OR($A56="",$E56="",$K56=""),"",$E56*$K56)</f>
        <v/>
      </c>
      <c r="M56" s="26">
        <f>IF(OR($A56="",$F56="",$K56=""),"",$F56-$K56)</f>
        <v/>
      </c>
      <c r="N56" s="26">
        <f>IF(OR($A56="",$J56="",$L56=""),"",$J56-$L56)</f>
        <v/>
      </c>
      <c r="O56" s="27">
        <f>IF(OR($A56="",$F56="",$M56=""),"",IFERROR($M56/$F56,""))</f>
        <v/>
      </c>
      <c r="P56" s="27">
        <f>IF(OR($A56="",$F56="",$G56=""),"",IFERROR($G56/$F56,""))</f>
        <v/>
      </c>
      <c r="Q56" s="4">
        <f>IF(OR($A56="",$E56=""),"",IF($E56&gt;=Parameter!$B$8,"hoch","niedrig"))</f>
        <v/>
      </c>
      <c r="R56" s="4">
        <f>IF(OR($A56="",$O56="",$Q56=""),"",IF(AND($O56&gt;=Parameter!$B$6,$Q56="hoch"),"Star",IF(AND($O56&lt;Parameter!$B$6,$Q56="hoch"),"Renner",IF(AND($O56&gt;=Parameter!$B$6,$Q56="niedrig"),"Schläfer","Verlierer"))))</f>
        <v/>
      </c>
      <c r="S56" s="4">
        <f>IF($A56="","",IF(OR($B56="",$C56="",$D56="",$E56="",$F56="",$G56="",$H56="",$I56=""),"Angaben fehlen",IF($N56&lt;0,"Negativer Deckungsbeitrag",IF($O56&lt;Parameter!$B$7,"Marge unter Warnschwelle","OK"))))</f>
        <v/>
      </c>
    </row>
    <row r="57">
      <c r="A57" s="17" t="n"/>
      <c r="B57" s="17" t="n"/>
      <c r="C57" s="17" t="n"/>
      <c r="D57" s="17" t="n"/>
      <c r="E57" s="18" t="n"/>
      <c r="F57" s="28" t="n"/>
      <c r="G57" s="28" t="n"/>
      <c r="H57" s="28" t="n"/>
      <c r="I57" s="28" t="n"/>
      <c r="J57" s="24">
        <f>IF(OR($A57="",$E57="",$F57=""),"",$E57*$F57)</f>
        <v/>
      </c>
      <c r="K57" s="24">
        <f>IF($A57="","",IF(COUNT($G57:$I57)&lt;3,"",SUM($G57:$I57)))</f>
        <v/>
      </c>
      <c r="L57" s="24">
        <f>IF(OR($A57="",$E57="",$K57=""),"",$E57*$K57)</f>
        <v/>
      </c>
      <c r="M57" s="24">
        <f>IF(OR($A57="",$F57="",$K57=""),"",$F57-$K57)</f>
        <v/>
      </c>
      <c r="N57" s="24">
        <f>IF(OR($A57="",$J57="",$L57=""),"",$J57-$L57)</f>
        <v/>
      </c>
      <c r="O57" s="25">
        <f>IF(OR($A57="",$F57="",$M57=""),"",IFERROR($M57/$F57,""))</f>
        <v/>
      </c>
      <c r="P57" s="25">
        <f>IF(OR($A57="",$F57="",$G57=""),"",IFERROR($G57/$F57,""))</f>
        <v/>
      </c>
      <c r="Q57" s="6">
        <f>IF(OR($A57="",$E57=""),"",IF($E57&gt;=Parameter!$B$8,"hoch","niedrig"))</f>
        <v/>
      </c>
      <c r="R57" s="6">
        <f>IF(OR($A57="",$O57="",$Q57=""),"",IF(AND($O57&gt;=Parameter!$B$6,$Q57="hoch"),"Star",IF(AND($O57&lt;Parameter!$B$6,$Q57="hoch"),"Renner",IF(AND($O57&gt;=Parameter!$B$6,$Q57="niedrig"),"Schläfer","Verlierer"))))</f>
        <v/>
      </c>
      <c r="S57" s="6">
        <f>IF($A57="","",IF(OR($B57="",$C57="",$D57="",$E57="",$F57="",$G57="",$H57="",$I57=""),"Angaben fehlen",IF($N57&lt;0,"Negativer Deckungsbeitrag",IF($O57&lt;Parameter!$B$7,"Marge unter Warnschwelle","OK"))))</f>
        <v/>
      </c>
    </row>
    <row r="58">
      <c r="A58" s="17" t="n"/>
      <c r="B58" s="17" t="n"/>
      <c r="C58" s="17" t="n"/>
      <c r="D58" s="17" t="n"/>
      <c r="E58" s="18" t="n"/>
      <c r="F58" s="28" t="n"/>
      <c r="G58" s="28" t="n"/>
      <c r="H58" s="28" t="n"/>
      <c r="I58" s="28" t="n"/>
      <c r="J58" s="26">
        <f>IF(OR($A58="",$E58="",$F58=""),"",$E58*$F58)</f>
        <v/>
      </c>
      <c r="K58" s="26">
        <f>IF($A58="","",IF(COUNT($G58:$I58)&lt;3,"",SUM($G58:$I58)))</f>
        <v/>
      </c>
      <c r="L58" s="26">
        <f>IF(OR($A58="",$E58="",$K58=""),"",$E58*$K58)</f>
        <v/>
      </c>
      <c r="M58" s="26">
        <f>IF(OR($A58="",$F58="",$K58=""),"",$F58-$K58)</f>
        <v/>
      </c>
      <c r="N58" s="26">
        <f>IF(OR($A58="",$J58="",$L58=""),"",$J58-$L58)</f>
        <v/>
      </c>
      <c r="O58" s="27">
        <f>IF(OR($A58="",$F58="",$M58=""),"",IFERROR($M58/$F58,""))</f>
        <v/>
      </c>
      <c r="P58" s="27">
        <f>IF(OR($A58="",$F58="",$G58=""),"",IFERROR($G58/$F58,""))</f>
        <v/>
      </c>
      <c r="Q58" s="4">
        <f>IF(OR($A58="",$E58=""),"",IF($E58&gt;=Parameter!$B$8,"hoch","niedrig"))</f>
        <v/>
      </c>
      <c r="R58" s="4">
        <f>IF(OR($A58="",$O58="",$Q58=""),"",IF(AND($O58&gt;=Parameter!$B$6,$Q58="hoch"),"Star",IF(AND($O58&lt;Parameter!$B$6,$Q58="hoch"),"Renner",IF(AND($O58&gt;=Parameter!$B$6,$Q58="niedrig"),"Schläfer","Verlierer"))))</f>
        <v/>
      </c>
      <c r="S58" s="4">
        <f>IF($A58="","",IF(OR($B58="",$C58="",$D58="",$E58="",$F58="",$G58="",$H58="",$I58=""),"Angaben fehlen",IF($N58&lt;0,"Negativer Deckungsbeitrag",IF($O58&lt;Parameter!$B$7,"Marge unter Warnschwelle","OK"))))</f>
        <v/>
      </c>
    </row>
    <row r="59">
      <c r="A59" s="17" t="n"/>
      <c r="B59" s="17" t="n"/>
      <c r="C59" s="17" t="n"/>
      <c r="D59" s="17" t="n"/>
      <c r="E59" s="18" t="n"/>
      <c r="F59" s="28" t="n"/>
      <c r="G59" s="28" t="n"/>
      <c r="H59" s="28" t="n"/>
      <c r="I59" s="28" t="n"/>
      <c r="J59" s="24">
        <f>IF(OR($A59="",$E59="",$F59=""),"",$E59*$F59)</f>
        <v/>
      </c>
      <c r="K59" s="24">
        <f>IF($A59="","",IF(COUNT($G59:$I59)&lt;3,"",SUM($G59:$I59)))</f>
        <v/>
      </c>
      <c r="L59" s="24">
        <f>IF(OR($A59="",$E59="",$K59=""),"",$E59*$K59)</f>
        <v/>
      </c>
      <c r="M59" s="24">
        <f>IF(OR($A59="",$F59="",$K59=""),"",$F59-$K59)</f>
        <v/>
      </c>
      <c r="N59" s="24">
        <f>IF(OR($A59="",$J59="",$L59=""),"",$J59-$L59)</f>
        <v/>
      </c>
      <c r="O59" s="25">
        <f>IF(OR($A59="",$F59="",$M59=""),"",IFERROR($M59/$F59,""))</f>
        <v/>
      </c>
      <c r="P59" s="25">
        <f>IF(OR($A59="",$F59="",$G59=""),"",IFERROR($G59/$F59,""))</f>
        <v/>
      </c>
      <c r="Q59" s="6">
        <f>IF(OR($A59="",$E59=""),"",IF($E59&gt;=Parameter!$B$8,"hoch","niedrig"))</f>
        <v/>
      </c>
      <c r="R59" s="6">
        <f>IF(OR($A59="",$O59="",$Q59=""),"",IF(AND($O59&gt;=Parameter!$B$6,$Q59="hoch"),"Star",IF(AND($O59&lt;Parameter!$B$6,$Q59="hoch"),"Renner",IF(AND($O59&gt;=Parameter!$B$6,$Q59="niedrig"),"Schläfer","Verlierer"))))</f>
        <v/>
      </c>
      <c r="S59" s="6">
        <f>IF($A59="","",IF(OR($B59="",$C59="",$D59="",$E59="",$F59="",$G59="",$H59="",$I59=""),"Angaben fehlen",IF($N59&lt;0,"Negativer Deckungsbeitrag",IF($O59&lt;Parameter!$B$7,"Marge unter Warnschwelle","OK"))))</f>
        <v/>
      </c>
    </row>
    <row r="60">
      <c r="A60" s="17" t="n"/>
      <c r="B60" s="17" t="n"/>
      <c r="C60" s="17" t="n"/>
      <c r="D60" s="17" t="n"/>
      <c r="E60" s="18" t="n"/>
      <c r="F60" s="28" t="n"/>
      <c r="G60" s="28" t="n"/>
      <c r="H60" s="28" t="n"/>
      <c r="I60" s="28" t="n"/>
      <c r="J60" s="26">
        <f>IF(OR($A60="",$E60="",$F60=""),"",$E60*$F60)</f>
        <v/>
      </c>
      <c r="K60" s="26">
        <f>IF($A60="","",IF(COUNT($G60:$I60)&lt;3,"",SUM($G60:$I60)))</f>
        <v/>
      </c>
      <c r="L60" s="26">
        <f>IF(OR($A60="",$E60="",$K60=""),"",$E60*$K60)</f>
        <v/>
      </c>
      <c r="M60" s="26">
        <f>IF(OR($A60="",$F60="",$K60=""),"",$F60-$K60)</f>
        <v/>
      </c>
      <c r="N60" s="26">
        <f>IF(OR($A60="",$J60="",$L60=""),"",$J60-$L60)</f>
        <v/>
      </c>
      <c r="O60" s="27">
        <f>IF(OR($A60="",$F60="",$M60=""),"",IFERROR($M60/$F60,""))</f>
        <v/>
      </c>
      <c r="P60" s="27">
        <f>IF(OR($A60="",$F60="",$G60=""),"",IFERROR($G60/$F60,""))</f>
        <v/>
      </c>
      <c r="Q60" s="4">
        <f>IF(OR($A60="",$E60=""),"",IF($E60&gt;=Parameter!$B$8,"hoch","niedrig"))</f>
        <v/>
      </c>
      <c r="R60" s="4">
        <f>IF(OR($A60="",$O60="",$Q60=""),"",IF(AND($O60&gt;=Parameter!$B$6,$Q60="hoch"),"Star",IF(AND($O60&lt;Parameter!$B$6,$Q60="hoch"),"Renner",IF(AND($O60&gt;=Parameter!$B$6,$Q60="niedrig"),"Schläfer","Verlierer"))))</f>
        <v/>
      </c>
      <c r="S60" s="4">
        <f>IF($A60="","",IF(OR($B60="",$C60="",$D60="",$E60="",$F60="",$G60="",$H60="",$I60=""),"Angaben fehlen",IF($N60&lt;0,"Negativer Deckungsbeitrag",IF($O60&lt;Parameter!$B$7,"Marge unter Warnschwelle","OK"))))</f>
        <v/>
      </c>
    </row>
    <row r="61">
      <c r="A61" s="17" t="n"/>
      <c r="B61" s="17" t="n"/>
      <c r="C61" s="17" t="n"/>
      <c r="D61" s="17" t="n"/>
      <c r="E61" s="18" t="n"/>
      <c r="F61" s="28" t="n"/>
      <c r="G61" s="28" t="n"/>
      <c r="H61" s="28" t="n"/>
      <c r="I61" s="28" t="n"/>
      <c r="J61" s="24">
        <f>IF(OR($A61="",$E61="",$F61=""),"",$E61*$F61)</f>
        <v/>
      </c>
      <c r="K61" s="24">
        <f>IF($A61="","",IF(COUNT($G61:$I61)&lt;3,"",SUM($G61:$I61)))</f>
        <v/>
      </c>
      <c r="L61" s="24">
        <f>IF(OR($A61="",$E61="",$K61=""),"",$E61*$K61)</f>
        <v/>
      </c>
      <c r="M61" s="24">
        <f>IF(OR($A61="",$F61="",$K61=""),"",$F61-$K61)</f>
        <v/>
      </c>
      <c r="N61" s="24">
        <f>IF(OR($A61="",$J61="",$L61=""),"",$J61-$L61)</f>
        <v/>
      </c>
      <c r="O61" s="25">
        <f>IF(OR($A61="",$F61="",$M61=""),"",IFERROR($M61/$F61,""))</f>
        <v/>
      </c>
      <c r="P61" s="25">
        <f>IF(OR($A61="",$F61="",$G61=""),"",IFERROR($G61/$F61,""))</f>
        <v/>
      </c>
      <c r="Q61" s="6">
        <f>IF(OR($A61="",$E61=""),"",IF($E61&gt;=Parameter!$B$8,"hoch","niedrig"))</f>
        <v/>
      </c>
      <c r="R61" s="6">
        <f>IF(OR($A61="",$O61="",$Q61=""),"",IF(AND($O61&gt;=Parameter!$B$6,$Q61="hoch"),"Star",IF(AND($O61&lt;Parameter!$B$6,$Q61="hoch"),"Renner",IF(AND($O61&gt;=Parameter!$B$6,$Q61="niedrig"),"Schläfer","Verlierer"))))</f>
        <v/>
      </c>
      <c r="S61" s="6">
        <f>IF($A61="","",IF(OR($B61="",$C61="",$D61="",$E61="",$F61="",$G61="",$H61="",$I61=""),"Angaben fehlen",IF($N61&lt;0,"Negativer Deckungsbeitrag",IF($O61&lt;Parameter!$B$7,"Marge unter Warnschwelle","OK"))))</f>
        <v/>
      </c>
    </row>
    <row r="62">
      <c r="A62" s="17" t="n"/>
      <c r="B62" s="17" t="n"/>
      <c r="C62" s="17" t="n"/>
      <c r="D62" s="17" t="n"/>
      <c r="E62" s="18" t="n"/>
      <c r="F62" s="28" t="n"/>
      <c r="G62" s="28" t="n"/>
      <c r="H62" s="28" t="n"/>
      <c r="I62" s="28" t="n"/>
      <c r="J62" s="26">
        <f>IF(OR($A62="",$E62="",$F62=""),"",$E62*$F62)</f>
        <v/>
      </c>
      <c r="K62" s="26">
        <f>IF($A62="","",IF(COUNT($G62:$I62)&lt;3,"",SUM($G62:$I62)))</f>
        <v/>
      </c>
      <c r="L62" s="26">
        <f>IF(OR($A62="",$E62="",$K62=""),"",$E62*$K62)</f>
        <v/>
      </c>
      <c r="M62" s="26">
        <f>IF(OR($A62="",$F62="",$K62=""),"",$F62-$K62)</f>
        <v/>
      </c>
      <c r="N62" s="26">
        <f>IF(OR($A62="",$J62="",$L62=""),"",$J62-$L62)</f>
        <v/>
      </c>
      <c r="O62" s="27">
        <f>IF(OR($A62="",$F62="",$M62=""),"",IFERROR($M62/$F62,""))</f>
        <v/>
      </c>
      <c r="P62" s="27">
        <f>IF(OR($A62="",$F62="",$G62=""),"",IFERROR($G62/$F62,""))</f>
        <v/>
      </c>
      <c r="Q62" s="4">
        <f>IF(OR($A62="",$E62=""),"",IF($E62&gt;=Parameter!$B$8,"hoch","niedrig"))</f>
        <v/>
      </c>
      <c r="R62" s="4">
        <f>IF(OR($A62="",$O62="",$Q62=""),"",IF(AND($O62&gt;=Parameter!$B$6,$Q62="hoch"),"Star",IF(AND($O62&lt;Parameter!$B$6,$Q62="hoch"),"Renner",IF(AND($O62&gt;=Parameter!$B$6,$Q62="niedrig"),"Schläfer","Verlierer"))))</f>
        <v/>
      </c>
      <c r="S62" s="4">
        <f>IF($A62="","",IF(OR($B62="",$C62="",$D62="",$E62="",$F62="",$G62="",$H62="",$I62=""),"Angaben fehlen",IF($N62&lt;0,"Negativer Deckungsbeitrag",IF($O62&lt;Parameter!$B$7,"Marge unter Warnschwelle","OK"))))</f>
        <v/>
      </c>
    </row>
    <row r="63">
      <c r="A63" s="17" t="n"/>
      <c r="B63" s="17" t="n"/>
      <c r="C63" s="17" t="n"/>
      <c r="D63" s="17" t="n"/>
      <c r="E63" s="18" t="n"/>
      <c r="F63" s="28" t="n"/>
      <c r="G63" s="28" t="n"/>
      <c r="H63" s="28" t="n"/>
      <c r="I63" s="28" t="n"/>
      <c r="J63" s="24">
        <f>IF(OR($A63="",$E63="",$F63=""),"",$E63*$F63)</f>
        <v/>
      </c>
      <c r="K63" s="24">
        <f>IF($A63="","",IF(COUNT($G63:$I63)&lt;3,"",SUM($G63:$I63)))</f>
        <v/>
      </c>
      <c r="L63" s="24">
        <f>IF(OR($A63="",$E63="",$K63=""),"",$E63*$K63)</f>
        <v/>
      </c>
      <c r="M63" s="24">
        <f>IF(OR($A63="",$F63="",$K63=""),"",$F63-$K63)</f>
        <v/>
      </c>
      <c r="N63" s="24">
        <f>IF(OR($A63="",$J63="",$L63=""),"",$J63-$L63)</f>
        <v/>
      </c>
      <c r="O63" s="25">
        <f>IF(OR($A63="",$F63="",$M63=""),"",IFERROR($M63/$F63,""))</f>
        <v/>
      </c>
      <c r="P63" s="25">
        <f>IF(OR($A63="",$F63="",$G63=""),"",IFERROR($G63/$F63,""))</f>
        <v/>
      </c>
      <c r="Q63" s="6">
        <f>IF(OR($A63="",$E63=""),"",IF($E63&gt;=Parameter!$B$8,"hoch","niedrig"))</f>
        <v/>
      </c>
      <c r="R63" s="6">
        <f>IF(OR($A63="",$O63="",$Q63=""),"",IF(AND($O63&gt;=Parameter!$B$6,$Q63="hoch"),"Star",IF(AND($O63&lt;Parameter!$B$6,$Q63="hoch"),"Renner",IF(AND($O63&gt;=Parameter!$B$6,$Q63="niedrig"),"Schläfer","Verlierer"))))</f>
        <v/>
      </c>
      <c r="S63" s="6">
        <f>IF($A63="","",IF(OR($B63="",$C63="",$D63="",$E63="",$F63="",$G63="",$H63="",$I63=""),"Angaben fehlen",IF($N63&lt;0,"Negativer Deckungsbeitrag",IF($O63&lt;Parameter!$B$7,"Marge unter Warnschwelle","OK"))))</f>
        <v/>
      </c>
    </row>
    <row r="64">
      <c r="A64" s="17" t="n"/>
      <c r="B64" s="17" t="n"/>
      <c r="C64" s="17" t="n"/>
      <c r="D64" s="17" t="n"/>
      <c r="E64" s="18" t="n"/>
      <c r="F64" s="28" t="n"/>
      <c r="G64" s="28" t="n"/>
      <c r="H64" s="28" t="n"/>
      <c r="I64" s="28" t="n"/>
      <c r="J64" s="26">
        <f>IF(OR($A64="",$E64="",$F64=""),"",$E64*$F64)</f>
        <v/>
      </c>
      <c r="K64" s="26">
        <f>IF($A64="","",IF(COUNT($G64:$I64)&lt;3,"",SUM($G64:$I64)))</f>
        <v/>
      </c>
      <c r="L64" s="26">
        <f>IF(OR($A64="",$E64="",$K64=""),"",$E64*$K64)</f>
        <v/>
      </c>
      <c r="M64" s="26">
        <f>IF(OR($A64="",$F64="",$K64=""),"",$F64-$K64)</f>
        <v/>
      </c>
      <c r="N64" s="26">
        <f>IF(OR($A64="",$J64="",$L64=""),"",$J64-$L64)</f>
        <v/>
      </c>
      <c r="O64" s="27">
        <f>IF(OR($A64="",$F64="",$M64=""),"",IFERROR($M64/$F64,""))</f>
        <v/>
      </c>
      <c r="P64" s="27">
        <f>IF(OR($A64="",$F64="",$G64=""),"",IFERROR($G64/$F64,""))</f>
        <v/>
      </c>
      <c r="Q64" s="4">
        <f>IF(OR($A64="",$E64=""),"",IF($E64&gt;=Parameter!$B$8,"hoch","niedrig"))</f>
        <v/>
      </c>
      <c r="R64" s="4">
        <f>IF(OR($A64="",$O64="",$Q64=""),"",IF(AND($O64&gt;=Parameter!$B$6,$Q64="hoch"),"Star",IF(AND($O64&lt;Parameter!$B$6,$Q64="hoch"),"Renner",IF(AND($O64&gt;=Parameter!$B$6,$Q64="niedrig"),"Schläfer","Verlierer"))))</f>
        <v/>
      </c>
      <c r="S64" s="4">
        <f>IF($A64="","",IF(OR($B64="",$C64="",$D64="",$E64="",$F64="",$G64="",$H64="",$I64=""),"Angaben fehlen",IF($N64&lt;0,"Negativer Deckungsbeitrag",IF($O64&lt;Parameter!$B$7,"Marge unter Warnschwelle","OK"))))</f>
        <v/>
      </c>
    </row>
    <row r="65">
      <c r="A65" s="17" t="n"/>
      <c r="B65" s="17" t="n"/>
      <c r="C65" s="17" t="n"/>
      <c r="D65" s="17" t="n"/>
      <c r="E65" s="18" t="n"/>
      <c r="F65" s="28" t="n"/>
      <c r="G65" s="28" t="n"/>
      <c r="H65" s="28" t="n"/>
      <c r="I65" s="28" t="n"/>
      <c r="J65" s="24">
        <f>IF(OR($A65="",$E65="",$F65=""),"",$E65*$F65)</f>
        <v/>
      </c>
      <c r="K65" s="24">
        <f>IF($A65="","",IF(COUNT($G65:$I65)&lt;3,"",SUM($G65:$I65)))</f>
        <v/>
      </c>
      <c r="L65" s="24">
        <f>IF(OR($A65="",$E65="",$K65=""),"",$E65*$K65)</f>
        <v/>
      </c>
      <c r="M65" s="24">
        <f>IF(OR($A65="",$F65="",$K65=""),"",$F65-$K65)</f>
        <v/>
      </c>
      <c r="N65" s="24">
        <f>IF(OR($A65="",$J65="",$L65=""),"",$J65-$L65)</f>
        <v/>
      </c>
      <c r="O65" s="25">
        <f>IF(OR($A65="",$F65="",$M65=""),"",IFERROR($M65/$F65,""))</f>
        <v/>
      </c>
      <c r="P65" s="25">
        <f>IF(OR($A65="",$F65="",$G65=""),"",IFERROR($G65/$F65,""))</f>
        <v/>
      </c>
      <c r="Q65" s="6">
        <f>IF(OR($A65="",$E65=""),"",IF($E65&gt;=Parameter!$B$8,"hoch","niedrig"))</f>
        <v/>
      </c>
      <c r="R65" s="6">
        <f>IF(OR($A65="",$O65="",$Q65=""),"",IF(AND($O65&gt;=Parameter!$B$6,$Q65="hoch"),"Star",IF(AND($O65&lt;Parameter!$B$6,$Q65="hoch"),"Renner",IF(AND($O65&gt;=Parameter!$B$6,$Q65="niedrig"),"Schläfer","Verlierer"))))</f>
        <v/>
      </c>
      <c r="S65" s="6">
        <f>IF($A65="","",IF(OR($B65="",$C65="",$D65="",$E65="",$F65="",$G65="",$H65="",$I65=""),"Angaben fehlen",IF($N65&lt;0,"Negativer Deckungsbeitrag",IF($O65&lt;Parameter!$B$7,"Marge unter Warnschwelle","OK"))))</f>
        <v/>
      </c>
    </row>
    <row r="66">
      <c r="A66" s="17" t="n"/>
      <c r="B66" s="17" t="n"/>
      <c r="C66" s="17" t="n"/>
      <c r="D66" s="17" t="n"/>
      <c r="E66" s="18" t="n"/>
      <c r="F66" s="28" t="n"/>
      <c r="G66" s="28" t="n"/>
      <c r="H66" s="28" t="n"/>
      <c r="I66" s="28" t="n"/>
      <c r="J66" s="26">
        <f>IF(OR($A66="",$E66="",$F66=""),"",$E66*$F66)</f>
        <v/>
      </c>
      <c r="K66" s="26">
        <f>IF($A66="","",IF(COUNT($G66:$I66)&lt;3,"",SUM($G66:$I66)))</f>
        <v/>
      </c>
      <c r="L66" s="26">
        <f>IF(OR($A66="",$E66="",$K66=""),"",$E66*$K66)</f>
        <v/>
      </c>
      <c r="M66" s="26">
        <f>IF(OR($A66="",$F66="",$K66=""),"",$F66-$K66)</f>
        <v/>
      </c>
      <c r="N66" s="26">
        <f>IF(OR($A66="",$J66="",$L66=""),"",$J66-$L66)</f>
        <v/>
      </c>
      <c r="O66" s="27">
        <f>IF(OR($A66="",$F66="",$M66=""),"",IFERROR($M66/$F66,""))</f>
        <v/>
      </c>
      <c r="P66" s="27">
        <f>IF(OR($A66="",$F66="",$G66=""),"",IFERROR($G66/$F66,""))</f>
        <v/>
      </c>
      <c r="Q66" s="4">
        <f>IF(OR($A66="",$E66=""),"",IF($E66&gt;=Parameter!$B$8,"hoch","niedrig"))</f>
        <v/>
      </c>
      <c r="R66" s="4">
        <f>IF(OR($A66="",$O66="",$Q66=""),"",IF(AND($O66&gt;=Parameter!$B$6,$Q66="hoch"),"Star",IF(AND($O66&lt;Parameter!$B$6,$Q66="hoch"),"Renner",IF(AND($O66&gt;=Parameter!$B$6,$Q66="niedrig"),"Schläfer","Verlierer"))))</f>
        <v/>
      </c>
      <c r="S66" s="4">
        <f>IF($A66="","",IF(OR($B66="",$C66="",$D66="",$E66="",$F66="",$G66="",$H66="",$I66=""),"Angaben fehlen",IF($N66&lt;0,"Negativer Deckungsbeitrag",IF($O66&lt;Parameter!$B$7,"Marge unter Warnschwelle","OK"))))</f>
        <v/>
      </c>
    </row>
    <row r="67">
      <c r="A67" s="17" t="n"/>
      <c r="B67" s="17" t="n"/>
      <c r="C67" s="17" t="n"/>
      <c r="D67" s="17" t="n"/>
      <c r="E67" s="18" t="n"/>
      <c r="F67" s="28" t="n"/>
      <c r="G67" s="28" t="n"/>
      <c r="H67" s="28" t="n"/>
      <c r="I67" s="28" t="n"/>
      <c r="J67" s="24">
        <f>IF(OR($A67="",$E67="",$F67=""),"",$E67*$F67)</f>
        <v/>
      </c>
      <c r="K67" s="24">
        <f>IF($A67="","",IF(COUNT($G67:$I67)&lt;3,"",SUM($G67:$I67)))</f>
        <v/>
      </c>
      <c r="L67" s="24">
        <f>IF(OR($A67="",$E67="",$K67=""),"",$E67*$K67)</f>
        <v/>
      </c>
      <c r="M67" s="24">
        <f>IF(OR($A67="",$F67="",$K67=""),"",$F67-$K67)</f>
        <v/>
      </c>
      <c r="N67" s="24">
        <f>IF(OR($A67="",$J67="",$L67=""),"",$J67-$L67)</f>
        <v/>
      </c>
      <c r="O67" s="25">
        <f>IF(OR($A67="",$F67="",$M67=""),"",IFERROR($M67/$F67,""))</f>
        <v/>
      </c>
      <c r="P67" s="25">
        <f>IF(OR($A67="",$F67="",$G67=""),"",IFERROR($G67/$F67,""))</f>
        <v/>
      </c>
      <c r="Q67" s="6">
        <f>IF(OR($A67="",$E67=""),"",IF($E67&gt;=Parameter!$B$8,"hoch","niedrig"))</f>
        <v/>
      </c>
      <c r="R67" s="6">
        <f>IF(OR($A67="",$O67="",$Q67=""),"",IF(AND($O67&gt;=Parameter!$B$6,$Q67="hoch"),"Star",IF(AND($O67&lt;Parameter!$B$6,$Q67="hoch"),"Renner",IF(AND($O67&gt;=Parameter!$B$6,$Q67="niedrig"),"Schläfer","Verlierer"))))</f>
        <v/>
      </c>
      <c r="S67" s="6">
        <f>IF($A67="","",IF(OR($B67="",$C67="",$D67="",$E67="",$F67="",$G67="",$H67="",$I67=""),"Angaben fehlen",IF($N67&lt;0,"Negativer Deckungsbeitrag",IF($O67&lt;Parameter!$B$7,"Marge unter Warnschwelle","OK"))))</f>
        <v/>
      </c>
    </row>
    <row r="68">
      <c r="A68" s="17" t="n"/>
      <c r="B68" s="17" t="n"/>
      <c r="C68" s="17" t="n"/>
      <c r="D68" s="17" t="n"/>
      <c r="E68" s="18" t="n"/>
      <c r="F68" s="28" t="n"/>
      <c r="G68" s="28" t="n"/>
      <c r="H68" s="28" t="n"/>
      <c r="I68" s="28" t="n"/>
      <c r="J68" s="26">
        <f>IF(OR($A68="",$E68="",$F68=""),"",$E68*$F68)</f>
        <v/>
      </c>
      <c r="K68" s="26">
        <f>IF($A68="","",IF(COUNT($G68:$I68)&lt;3,"",SUM($G68:$I68)))</f>
        <v/>
      </c>
      <c r="L68" s="26">
        <f>IF(OR($A68="",$E68="",$K68=""),"",$E68*$K68)</f>
        <v/>
      </c>
      <c r="M68" s="26">
        <f>IF(OR($A68="",$F68="",$K68=""),"",$F68-$K68)</f>
        <v/>
      </c>
      <c r="N68" s="26">
        <f>IF(OR($A68="",$J68="",$L68=""),"",$J68-$L68)</f>
        <v/>
      </c>
      <c r="O68" s="27">
        <f>IF(OR($A68="",$F68="",$M68=""),"",IFERROR($M68/$F68,""))</f>
        <v/>
      </c>
      <c r="P68" s="27">
        <f>IF(OR($A68="",$F68="",$G68=""),"",IFERROR($G68/$F68,""))</f>
        <v/>
      </c>
      <c r="Q68" s="4">
        <f>IF(OR($A68="",$E68=""),"",IF($E68&gt;=Parameter!$B$8,"hoch","niedrig"))</f>
        <v/>
      </c>
      <c r="R68" s="4">
        <f>IF(OR($A68="",$O68="",$Q68=""),"",IF(AND($O68&gt;=Parameter!$B$6,$Q68="hoch"),"Star",IF(AND($O68&lt;Parameter!$B$6,$Q68="hoch"),"Renner",IF(AND($O68&gt;=Parameter!$B$6,$Q68="niedrig"),"Schläfer","Verlierer"))))</f>
        <v/>
      </c>
      <c r="S68" s="4">
        <f>IF($A68="","",IF(OR($B68="",$C68="",$D68="",$E68="",$F68="",$G68="",$H68="",$I68=""),"Angaben fehlen",IF($N68&lt;0,"Negativer Deckungsbeitrag",IF($O68&lt;Parameter!$B$7,"Marge unter Warnschwelle","OK"))))</f>
        <v/>
      </c>
    </row>
    <row r="69">
      <c r="A69" s="17" t="n"/>
      <c r="B69" s="17" t="n"/>
      <c r="C69" s="17" t="n"/>
      <c r="D69" s="17" t="n"/>
      <c r="E69" s="18" t="n"/>
      <c r="F69" s="28" t="n"/>
      <c r="G69" s="28" t="n"/>
      <c r="H69" s="28" t="n"/>
      <c r="I69" s="28" t="n"/>
      <c r="J69" s="24">
        <f>IF(OR($A69="",$E69="",$F69=""),"",$E69*$F69)</f>
        <v/>
      </c>
      <c r="K69" s="24">
        <f>IF($A69="","",IF(COUNT($G69:$I69)&lt;3,"",SUM($G69:$I69)))</f>
        <v/>
      </c>
      <c r="L69" s="24">
        <f>IF(OR($A69="",$E69="",$K69=""),"",$E69*$K69)</f>
        <v/>
      </c>
      <c r="M69" s="24">
        <f>IF(OR($A69="",$F69="",$K69=""),"",$F69-$K69)</f>
        <v/>
      </c>
      <c r="N69" s="24">
        <f>IF(OR($A69="",$J69="",$L69=""),"",$J69-$L69)</f>
        <v/>
      </c>
      <c r="O69" s="25">
        <f>IF(OR($A69="",$F69="",$M69=""),"",IFERROR($M69/$F69,""))</f>
        <v/>
      </c>
      <c r="P69" s="25">
        <f>IF(OR($A69="",$F69="",$G69=""),"",IFERROR($G69/$F69,""))</f>
        <v/>
      </c>
      <c r="Q69" s="6">
        <f>IF(OR($A69="",$E69=""),"",IF($E69&gt;=Parameter!$B$8,"hoch","niedrig"))</f>
        <v/>
      </c>
      <c r="R69" s="6">
        <f>IF(OR($A69="",$O69="",$Q69=""),"",IF(AND($O69&gt;=Parameter!$B$6,$Q69="hoch"),"Star",IF(AND($O69&lt;Parameter!$B$6,$Q69="hoch"),"Renner",IF(AND($O69&gt;=Parameter!$B$6,$Q69="niedrig"),"Schläfer","Verlierer"))))</f>
        <v/>
      </c>
      <c r="S69" s="6">
        <f>IF($A69="","",IF(OR($B69="",$C69="",$D69="",$E69="",$F69="",$G69="",$H69="",$I69=""),"Angaben fehlen",IF($N69&lt;0,"Negativer Deckungsbeitrag",IF($O69&lt;Parameter!$B$7,"Marge unter Warnschwelle","OK"))))</f>
        <v/>
      </c>
    </row>
    <row r="70">
      <c r="A70" s="17" t="n"/>
      <c r="B70" s="17" t="n"/>
      <c r="C70" s="17" t="n"/>
      <c r="D70" s="17" t="n"/>
      <c r="E70" s="18" t="n"/>
      <c r="F70" s="28" t="n"/>
      <c r="G70" s="28" t="n"/>
      <c r="H70" s="28" t="n"/>
      <c r="I70" s="28" t="n"/>
      <c r="J70" s="26">
        <f>IF(OR($A70="",$E70="",$F70=""),"",$E70*$F70)</f>
        <v/>
      </c>
      <c r="K70" s="26">
        <f>IF($A70="","",IF(COUNT($G70:$I70)&lt;3,"",SUM($G70:$I70)))</f>
        <v/>
      </c>
      <c r="L70" s="26">
        <f>IF(OR($A70="",$E70="",$K70=""),"",$E70*$K70)</f>
        <v/>
      </c>
      <c r="M70" s="26">
        <f>IF(OR($A70="",$F70="",$K70=""),"",$F70-$K70)</f>
        <v/>
      </c>
      <c r="N70" s="26">
        <f>IF(OR($A70="",$J70="",$L70=""),"",$J70-$L70)</f>
        <v/>
      </c>
      <c r="O70" s="27">
        <f>IF(OR($A70="",$F70="",$M70=""),"",IFERROR($M70/$F70,""))</f>
        <v/>
      </c>
      <c r="P70" s="27">
        <f>IF(OR($A70="",$F70="",$G70=""),"",IFERROR($G70/$F70,""))</f>
        <v/>
      </c>
      <c r="Q70" s="4">
        <f>IF(OR($A70="",$E70=""),"",IF($E70&gt;=Parameter!$B$8,"hoch","niedrig"))</f>
        <v/>
      </c>
      <c r="R70" s="4">
        <f>IF(OR($A70="",$O70="",$Q70=""),"",IF(AND($O70&gt;=Parameter!$B$6,$Q70="hoch"),"Star",IF(AND($O70&lt;Parameter!$B$6,$Q70="hoch"),"Renner",IF(AND($O70&gt;=Parameter!$B$6,$Q70="niedrig"),"Schläfer","Verlierer"))))</f>
        <v/>
      </c>
      <c r="S70" s="4">
        <f>IF($A70="","",IF(OR($B70="",$C70="",$D70="",$E70="",$F70="",$G70="",$H70="",$I70=""),"Angaben fehlen",IF($N70&lt;0,"Negativer Deckungsbeitrag",IF($O70&lt;Parameter!$B$7,"Marge unter Warnschwelle","OK"))))</f>
        <v/>
      </c>
    </row>
    <row r="71">
      <c r="A71" s="17" t="n"/>
      <c r="B71" s="17" t="n"/>
      <c r="C71" s="17" t="n"/>
      <c r="D71" s="17" t="n"/>
      <c r="E71" s="18" t="n"/>
      <c r="F71" s="28" t="n"/>
      <c r="G71" s="28" t="n"/>
      <c r="H71" s="28" t="n"/>
      <c r="I71" s="28" t="n"/>
      <c r="J71" s="24">
        <f>IF(OR($A71="",$E71="",$F71=""),"",$E71*$F71)</f>
        <v/>
      </c>
      <c r="K71" s="24">
        <f>IF($A71="","",IF(COUNT($G71:$I71)&lt;3,"",SUM($G71:$I71)))</f>
        <v/>
      </c>
      <c r="L71" s="24">
        <f>IF(OR($A71="",$E71="",$K71=""),"",$E71*$K71)</f>
        <v/>
      </c>
      <c r="M71" s="24">
        <f>IF(OR($A71="",$F71="",$K71=""),"",$F71-$K71)</f>
        <v/>
      </c>
      <c r="N71" s="24">
        <f>IF(OR($A71="",$J71="",$L71=""),"",$J71-$L71)</f>
        <v/>
      </c>
      <c r="O71" s="25">
        <f>IF(OR($A71="",$F71="",$M71=""),"",IFERROR($M71/$F71,""))</f>
        <v/>
      </c>
      <c r="P71" s="25">
        <f>IF(OR($A71="",$F71="",$G71=""),"",IFERROR($G71/$F71,""))</f>
        <v/>
      </c>
      <c r="Q71" s="6">
        <f>IF(OR($A71="",$E71=""),"",IF($E71&gt;=Parameter!$B$8,"hoch","niedrig"))</f>
        <v/>
      </c>
      <c r="R71" s="6">
        <f>IF(OR($A71="",$O71="",$Q71=""),"",IF(AND($O71&gt;=Parameter!$B$6,$Q71="hoch"),"Star",IF(AND($O71&lt;Parameter!$B$6,$Q71="hoch"),"Renner",IF(AND($O71&gt;=Parameter!$B$6,$Q71="niedrig"),"Schläfer","Verlierer"))))</f>
        <v/>
      </c>
      <c r="S71" s="6">
        <f>IF($A71="","",IF(OR($B71="",$C71="",$D71="",$E71="",$F71="",$G71="",$H71="",$I71=""),"Angaben fehlen",IF($N71&lt;0,"Negativer Deckungsbeitrag",IF($O71&lt;Parameter!$B$7,"Marge unter Warnschwelle","OK"))))</f>
        <v/>
      </c>
    </row>
    <row r="72">
      <c r="A72" s="17" t="n"/>
      <c r="B72" s="17" t="n"/>
      <c r="C72" s="17" t="n"/>
      <c r="D72" s="17" t="n"/>
      <c r="E72" s="18" t="n"/>
      <c r="F72" s="28" t="n"/>
      <c r="G72" s="28" t="n"/>
      <c r="H72" s="28" t="n"/>
      <c r="I72" s="28" t="n"/>
      <c r="J72" s="26">
        <f>IF(OR($A72="",$E72="",$F72=""),"",$E72*$F72)</f>
        <v/>
      </c>
      <c r="K72" s="26">
        <f>IF($A72="","",IF(COUNT($G72:$I72)&lt;3,"",SUM($G72:$I72)))</f>
        <v/>
      </c>
      <c r="L72" s="26">
        <f>IF(OR($A72="",$E72="",$K72=""),"",$E72*$K72)</f>
        <v/>
      </c>
      <c r="M72" s="26">
        <f>IF(OR($A72="",$F72="",$K72=""),"",$F72-$K72)</f>
        <v/>
      </c>
      <c r="N72" s="26">
        <f>IF(OR($A72="",$J72="",$L72=""),"",$J72-$L72)</f>
        <v/>
      </c>
      <c r="O72" s="27">
        <f>IF(OR($A72="",$F72="",$M72=""),"",IFERROR($M72/$F72,""))</f>
        <v/>
      </c>
      <c r="P72" s="27">
        <f>IF(OR($A72="",$F72="",$G72=""),"",IFERROR($G72/$F72,""))</f>
        <v/>
      </c>
      <c r="Q72" s="4">
        <f>IF(OR($A72="",$E72=""),"",IF($E72&gt;=Parameter!$B$8,"hoch","niedrig"))</f>
        <v/>
      </c>
      <c r="R72" s="4">
        <f>IF(OR($A72="",$O72="",$Q72=""),"",IF(AND($O72&gt;=Parameter!$B$6,$Q72="hoch"),"Star",IF(AND($O72&lt;Parameter!$B$6,$Q72="hoch"),"Renner",IF(AND($O72&gt;=Parameter!$B$6,$Q72="niedrig"),"Schläfer","Verlierer"))))</f>
        <v/>
      </c>
      <c r="S72" s="4">
        <f>IF($A72="","",IF(OR($B72="",$C72="",$D72="",$E72="",$F72="",$G72="",$H72="",$I72=""),"Angaben fehlen",IF($N72&lt;0,"Negativer Deckungsbeitrag",IF($O72&lt;Parameter!$B$7,"Marge unter Warnschwelle","OK"))))</f>
        <v/>
      </c>
    </row>
    <row r="73">
      <c r="A73" s="17" t="n"/>
      <c r="B73" s="17" t="n"/>
      <c r="C73" s="17" t="n"/>
      <c r="D73" s="17" t="n"/>
      <c r="E73" s="18" t="n"/>
      <c r="F73" s="28" t="n"/>
      <c r="G73" s="28" t="n"/>
      <c r="H73" s="28" t="n"/>
      <c r="I73" s="28" t="n"/>
      <c r="J73" s="24">
        <f>IF(OR($A73="",$E73="",$F73=""),"",$E73*$F73)</f>
        <v/>
      </c>
      <c r="K73" s="24">
        <f>IF($A73="","",IF(COUNT($G73:$I73)&lt;3,"",SUM($G73:$I73)))</f>
        <v/>
      </c>
      <c r="L73" s="24">
        <f>IF(OR($A73="",$E73="",$K73=""),"",$E73*$K73)</f>
        <v/>
      </c>
      <c r="M73" s="24">
        <f>IF(OR($A73="",$F73="",$K73=""),"",$F73-$K73)</f>
        <v/>
      </c>
      <c r="N73" s="24">
        <f>IF(OR($A73="",$J73="",$L73=""),"",$J73-$L73)</f>
        <v/>
      </c>
      <c r="O73" s="25">
        <f>IF(OR($A73="",$F73="",$M73=""),"",IFERROR($M73/$F73,""))</f>
        <v/>
      </c>
      <c r="P73" s="25">
        <f>IF(OR($A73="",$F73="",$G73=""),"",IFERROR($G73/$F73,""))</f>
        <v/>
      </c>
      <c r="Q73" s="6">
        <f>IF(OR($A73="",$E73=""),"",IF($E73&gt;=Parameter!$B$8,"hoch","niedrig"))</f>
        <v/>
      </c>
      <c r="R73" s="6">
        <f>IF(OR($A73="",$O73="",$Q73=""),"",IF(AND($O73&gt;=Parameter!$B$6,$Q73="hoch"),"Star",IF(AND($O73&lt;Parameter!$B$6,$Q73="hoch"),"Renner",IF(AND($O73&gt;=Parameter!$B$6,$Q73="niedrig"),"Schläfer","Verlierer"))))</f>
        <v/>
      </c>
      <c r="S73" s="6">
        <f>IF($A73="","",IF(OR($B73="",$C73="",$D73="",$E73="",$F73="",$G73="",$H73="",$I73=""),"Angaben fehlen",IF($N73&lt;0,"Negativer Deckungsbeitrag",IF($O73&lt;Parameter!$B$7,"Marge unter Warnschwelle","OK"))))</f>
        <v/>
      </c>
    </row>
    <row r="74">
      <c r="A74" s="17" t="n"/>
      <c r="B74" s="17" t="n"/>
      <c r="C74" s="17" t="n"/>
      <c r="D74" s="17" t="n"/>
      <c r="E74" s="18" t="n"/>
      <c r="F74" s="28" t="n"/>
      <c r="G74" s="28" t="n"/>
      <c r="H74" s="28" t="n"/>
      <c r="I74" s="28" t="n"/>
      <c r="J74" s="26">
        <f>IF(OR($A74="",$E74="",$F74=""),"",$E74*$F74)</f>
        <v/>
      </c>
      <c r="K74" s="26">
        <f>IF($A74="","",IF(COUNT($G74:$I74)&lt;3,"",SUM($G74:$I74)))</f>
        <v/>
      </c>
      <c r="L74" s="26">
        <f>IF(OR($A74="",$E74="",$K74=""),"",$E74*$K74)</f>
        <v/>
      </c>
      <c r="M74" s="26">
        <f>IF(OR($A74="",$F74="",$K74=""),"",$F74-$K74)</f>
        <v/>
      </c>
      <c r="N74" s="26">
        <f>IF(OR($A74="",$J74="",$L74=""),"",$J74-$L74)</f>
        <v/>
      </c>
      <c r="O74" s="27">
        <f>IF(OR($A74="",$F74="",$M74=""),"",IFERROR($M74/$F74,""))</f>
        <v/>
      </c>
      <c r="P74" s="27">
        <f>IF(OR($A74="",$F74="",$G74=""),"",IFERROR($G74/$F74,""))</f>
        <v/>
      </c>
      <c r="Q74" s="4">
        <f>IF(OR($A74="",$E74=""),"",IF($E74&gt;=Parameter!$B$8,"hoch","niedrig"))</f>
        <v/>
      </c>
      <c r="R74" s="4">
        <f>IF(OR($A74="",$O74="",$Q74=""),"",IF(AND($O74&gt;=Parameter!$B$6,$Q74="hoch"),"Star",IF(AND($O74&lt;Parameter!$B$6,$Q74="hoch"),"Renner",IF(AND($O74&gt;=Parameter!$B$6,$Q74="niedrig"),"Schläfer","Verlierer"))))</f>
        <v/>
      </c>
      <c r="S74" s="4">
        <f>IF($A74="","",IF(OR($B74="",$C74="",$D74="",$E74="",$F74="",$G74="",$H74="",$I74=""),"Angaben fehlen",IF($N74&lt;0,"Negativer Deckungsbeitrag",IF($O74&lt;Parameter!$B$7,"Marge unter Warnschwelle","OK"))))</f>
        <v/>
      </c>
    </row>
    <row r="75">
      <c r="A75" s="17" t="n"/>
      <c r="B75" s="17" t="n"/>
      <c r="C75" s="17" t="n"/>
      <c r="D75" s="17" t="n"/>
      <c r="E75" s="18" t="n"/>
      <c r="F75" s="28" t="n"/>
      <c r="G75" s="28" t="n"/>
      <c r="H75" s="28" t="n"/>
      <c r="I75" s="28" t="n"/>
      <c r="J75" s="24">
        <f>IF(OR($A75="",$E75="",$F75=""),"",$E75*$F75)</f>
        <v/>
      </c>
      <c r="K75" s="24">
        <f>IF($A75="","",IF(COUNT($G75:$I75)&lt;3,"",SUM($G75:$I75)))</f>
        <v/>
      </c>
      <c r="L75" s="24">
        <f>IF(OR($A75="",$E75="",$K75=""),"",$E75*$K75)</f>
        <v/>
      </c>
      <c r="M75" s="24">
        <f>IF(OR($A75="",$F75="",$K75=""),"",$F75-$K75)</f>
        <v/>
      </c>
      <c r="N75" s="24">
        <f>IF(OR($A75="",$J75="",$L75=""),"",$J75-$L75)</f>
        <v/>
      </c>
      <c r="O75" s="25">
        <f>IF(OR($A75="",$F75="",$M75=""),"",IFERROR($M75/$F75,""))</f>
        <v/>
      </c>
      <c r="P75" s="25">
        <f>IF(OR($A75="",$F75="",$G75=""),"",IFERROR($G75/$F75,""))</f>
        <v/>
      </c>
      <c r="Q75" s="6">
        <f>IF(OR($A75="",$E75=""),"",IF($E75&gt;=Parameter!$B$8,"hoch","niedrig"))</f>
        <v/>
      </c>
      <c r="R75" s="6">
        <f>IF(OR($A75="",$O75="",$Q75=""),"",IF(AND($O75&gt;=Parameter!$B$6,$Q75="hoch"),"Star",IF(AND($O75&lt;Parameter!$B$6,$Q75="hoch"),"Renner",IF(AND($O75&gt;=Parameter!$B$6,$Q75="niedrig"),"Schläfer","Verlierer"))))</f>
        <v/>
      </c>
      <c r="S75" s="6">
        <f>IF($A75="","",IF(OR($B75="",$C75="",$D75="",$E75="",$F75="",$G75="",$H75="",$I75=""),"Angaben fehlen",IF($N75&lt;0,"Negativer Deckungsbeitrag",IF($O75&lt;Parameter!$B$7,"Marge unter Warnschwelle","OK"))))</f>
        <v/>
      </c>
    </row>
    <row r="76">
      <c r="A76" s="17" t="n"/>
      <c r="B76" s="17" t="n"/>
      <c r="C76" s="17" t="n"/>
      <c r="D76" s="17" t="n"/>
      <c r="E76" s="18" t="n"/>
      <c r="F76" s="28" t="n"/>
      <c r="G76" s="28" t="n"/>
      <c r="H76" s="28" t="n"/>
      <c r="I76" s="28" t="n"/>
      <c r="J76" s="26">
        <f>IF(OR($A76="",$E76="",$F76=""),"",$E76*$F76)</f>
        <v/>
      </c>
      <c r="K76" s="26">
        <f>IF($A76="","",IF(COUNT($G76:$I76)&lt;3,"",SUM($G76:$I76)))</f>
        <v/>
      </c>
      <c r="L76" s="26">
        <f>IF(OR($A76="",$E76="",$K76=""),"",$E76*$K76)</f>
        <v/>
      </c>
      <c r="M76" s="26">
        <f>IF(OR($A76="",$F76="",$K76=""),"",$F76-$K76)</f>
        <v/>
      </c>
      <c r="N76" s="26">
        <f>IF(OR($A76="",$J76="",$L76=""),"",$J76-$L76)</f>
        <v/>
      </c>
      <c r="O76" s="27">
        <f>IF(OR($A76="",$F76="",$M76=""),"",IFERROR($M76/$F76,""))</f>
        <v/>
      </c>
      <c r="P76" s="27">
        <f>IF(OR($A76="",$F76="",$G76=""),"",IFERROR($G76/$F76,""))</f>
        <v/>
      </c>
      <c r="Q76" s="4">
        <f>IF(OR($A76="",$E76=""),"",IF($E76&gt;=Parameter!$B$8,"hoch","niedrig"))</f>
        <v/>
      </c>
      <c r="R76" s="4">
        <f>IF(OR($A76="",$O76="",$Q76=""),"",IF(AND($O76&gt;=Parameter!$B$6,$Q76="hoch"),"Star",IF(AND($O76&lt;Parameter!$B$6,$Q76="hoch"),"Renner",IF(AND($O76&gt;=Parameter!$B$6,$Q76="niedrig"),"Schläfer","Verlierer"))))</f>
        <v/>
      </c>
      <c r="S76" s="4">
        <f>IF($A76="","",IF(OR($B76="",$C76="",$D76="",$E76="",$F76="",$G76="",$H76="",$I76=""),"Angaben fehlen",IF($N76&lt;0,"Negativer Deckungsbeitrag",IF($O76&lt;Parameter!$B$7,"Marge unter Warnschwelle","OK"))))</f>
        <v/>
      </c>
    </row>
    <row r="77">
      <c r="A77" s="17" t="n"/>
      <c r="B77" s="17" t="n"/>
      <c r="C77" s="17" t="n"/>
      <c r="D77" s="17" t="n"/>
      <c r="E77" s="18" t="n"/>
      <c r="F77" s="28" t="n"/>
      <c r="G77" s="28" t="n"/>
      <c r="H77" s="28" t="n"/>
      <c r="I77" s="28" t="n"/>
      <c r="J77" s="24">
        <f>IF(OR($A77="",$E77="",$F77=""),"",$E77*$F77)</f>
        <v/>
      </c>
      <c r="K77" s="24">
        <f>IF($A77="","",IF(COUNT($G77:$I77)&lt;3,"",SUM($G77:$I77)))</f>
        <v/>
      </c>
      <c r="L77" s="24">
        <f>IF(OR($A77="",$E77="",$K77=""),"",$E77*$K77)</f>
        <v/>
      </c>
      <c r="M77" s="24">
        <f>IF(OR($A77="",$F77="",$K77=""),"",$F77-$K77)</f>
        <v/>
      </c>
      <c r="N77" s="24">
        <f>IF(OR($A77="",$J77="",$L77=""),"",$J77-$L77)</f>
        <v/>
      </c>
      <c r="O77" s="25">
        <f>IF(OR($A77="",$F77="",$M77=""),"",IFERROR($M77/$F77,""))</f>
        <v/>
      </c>
      <c r="P77" s="25">
        <f>IF(OR($A77="",$F77="",$G77=""),"",IFERROR($G77/$F77,""))</f>
        <v/>
      </c>
      <c r="Q77" s="6">
        <f>IF(OR($A77="",$E77=""),"",IF($E77&gt;=Parameter!$B$8,"hoch","niedrig"))</f>
        <v/>
      </c>
      <c r="R77" s="6">
        <f>IF(OR($A77="",$O77="",$Q77=""),"",IF(AND($O77&gt;=Parameter!$B$6,$Q77="hoch"),"Star",IF(AND($O77&lt;Parameter!$B$6,$Q77="hoch"),"Renner",IF(AND($O77&gt;=Parameter!$B$6,$Q77="niedrig"),"Schläfer","Verlierer"))))</f>
        <v/>
      </c>
      <c r="S77" s="6">
        <f>IF($A77="","",IF(OR($B77="",$C77="",$D77="",$E77="",$F77="",$G77="",$H77="",$I77=""),"Angaben fehlen",IF($N77&lt;0,"Negativer Deckungsbeitrag",IF($O77&lt;Parameter!$B$7,"Marge unter Warnschwelle","OK"))))</f>
        <v/>
      </c>
    </row>
    <row r="78">
      <c r="A78" s="17" t="n"/>
      <c r="B78" s="17" t="n"/>
      <c r="C78" s="17" t="n"/>
      <c r="D78" s="17" t="n"/>
      <c r="E78" s="18" t="n"/>
      <c r="F78" s="28" t="n"/>
      <c r="G78" s="28" t="n"/>
      <c r="H78" s="28" t="n"/>
      <c r="I78" s="28" t="n"/>
      <c r="J78" s="26">
        <f>IF(OR($A78="",$E78="",$F78=""),"",$E78*$F78)</f>
        <v/>
      </c>
      <c r="K78" s="26">
        <f>IF($A78="","",IF(COUNT($G78:$I78)&lt;3,"",SUM($G78:$I78)))</f>
        <v/>
      </c>
      <c r="L78" s="26">
        <f>IF(OR($A78="",$E78="",$K78=""),"",$E78*$K78)</f>
        <v/>
      </c>
      <c r="M78" s="26">
        <f>IF(OR($A78="",$F78="",$K78=""),"",$F78-$K78)</f>
        <v/>
      </c>
      <c r="N78" s="26">
        <f>IF(OR($A78="",$J78="",$L78=""),"",$J78-$L78)</f>
        <v/>
      </c>
      <c r="O78" s="27">
        <f>IF(OR($A78="",$F78="",$M78=""),"",IFERROR($M78/$F78,""))</f>
        <v/>
      </c>
      <c r="P78" s="27">
        <f>IF(OR($A78="",$F78="",$G78=""),"",IFERROR($G78/$F78,""))</f>
        <v/>
      </c>
      <c r="Q78" s="4">
        <f>IF(OR($A78="",$E78=""),"",IF($E78&gt;=Parameter!$B$8,"hoch","niedrig"))</f>
        <v/>
      </c>
      <c r="R78" s="4">
        <f>IF(OR($A78="",$O78="",$Q78=""),"",IF(AND($O78&gt;=Parameter!$B$6,$Q78="hoch"),"Star",IF(AND($O78&lt;Parameter!$B$6,$Q78="hoch"),"Renner",IF(AND($O78&gt;=Parameter!$B$6,$Q78="niedrig"),"Schläfer","Verlierer"))))</f>
        <v/>
      </c>
      <c r="S78" s="4">
        <f>IF($A78="","",IF(OR($B78="",$C78="",$D78="",$E78="",$F78="",$G78="",$H78="",$I78=""),"Angaben fehlen",IF($N78&lt;0,"Negativer Deckungsbeitrag",IF($O78&lt;Parameter!$B$7,"Marge unter Warnschwelle","OK"))))</f>
        <v/>
      </c>
    </row>
    <row r="79">
      <c r="A79" s="17" t="n"/>
      <c r="B79" s="17" t="n"/>
      <c r="C79" s="17" t="n"/>
      <c r="D79" s="17" t="n"/>
      <c r="E79" s="18" t="n"/>
      <c r="F79" s="28" t="n"/>
      <c r="G79" s="28" t="n"/>
      <c r="H79" s="28" t="n"/>
      <c r="I79" s="28" t="n"/>
      <c r="J79" s="24">
        <f>IF(OR($A79="",$E79="",$F79=""),"",$E79*$F79)</f>
        <v/>
      </c>
      <c r="K79" s="24">
        <f>IF($A79="","",IF(COUNT($G79:$I79)&lt;3,"",SUM($G79:$I79)))</f>
        <v/>
      </c>
      <c r="L79" s="24">
        <f>IF(OR($A79="",$E79="",$K79=""),"",$E79*$K79)</f>
        <v/>
      </c>
      <c r="M79" s="24">
        <f>IF(OR($A79="",$F79="",$K79=""),"",$F79-$K79)</f>
        <v/>
      </c>
      <c r="N79" s="24">
        <f>IF(OR($A79="",$J79="",$L79=""),"",$J79-$L79)</f>
        <v/>
      </c>
      <c r="O79" s="25">
        <f>IF(OR($A79="",$F79="",$M79=""),"",IFERROR($M79/$F79,""))</f>
        <v/>
      </c>
      <c r="P79" s="25">
        <f>IF(OR($A79="",$F79="",$G79=""),"",IFERROR($G79/$F79,""))</f>
        <v/>
      </c>
      <c r="Q79" s="6">
        <f>IF(OR($A79="",$E79=""),"",IF($E79&gt;=Parameter!$B$8,"hoch","niedrig"))</f>
        <v/>
      </c>
      <c r="R79" s="6">
        <f>IF(OR($A79="",$O79="",$Q79=""),"",IF(AND($O79&gt;=Parameter!$B$6,$Q79="hoch"),"Star",IF(AND($O79&lt;Parameter!$B$6,$Q79="hoch"),"Renner",IF(AND($O79&gt;=Parameter!$B$6,$Q79="niedrig"),"Schläfer","Verlierer"))))</f>
        <v/>
      </c>
      <c r="S79" s="6">
        <f>IF($A79="","",IF(OR($B79="",$C79="",$D79="",$E79="",$F79="",$G79="",$H79="",$I79=""),"Angaben fehlen",IF($N79&lt;0,"Negativer Deckungsbeitrag",IF($O79&lt;Parameter!$B$7,"Marge unter Warnschwelle","OK"))))</f>
        <v/>
      </c>
    </row>
    <row r="80">
      <c r="A80" s="17" t="n"/>
      <c r="B80" s="17" t="n"/>
      <c r="C80" s="17" t="n"/>
      <c r="D80" s="17" t="n"/>
      <c r="E80" s="18" t="n"/>
      <c r="F80" s="28" t="n"/>
      <c r="G80" s="28" t="n"/>
      <c r="H80" s="28" t="n"/>
      <c r="I80" s="28" t="n"/>
      <c r="J80" s="26">
        <f>IF(OR($A80="",$E80="",$F80=""),"",$E80*$F80)</f>
        <v/>
      </c>
      <c r="K80" s="26">
        <f>IF($A80="","",IF(COUNT($G80:$I80)&lt;3,"",SUM($G80:$I80)))</f>
        <v/>
      </c>
      <c r="L80" s="26">
        <f>IF(OR($A80="",$E80="",$K80=""),"",$E80*$K80)</f>
        <v/>
      </c>
      <c r="M80" s="26">
        <f>IF(OR($A80="",$F80="",$K80=""),"",$F80-$K80)</f>
        <v/>
      </c>
      <c r="N80" s="26">
        <f>IF(OR($A80="",$J80="",$L80=""),"",$J80-$L80)</f>
        <v/>
      </c>
      <c r="O80" s="27">
        <f>IF(OR($A80="",$F80="",$M80=""),"",IFERROR($M80/$F80,""))</f>
        <v/>
      </c>
      <c r="P80" s="27">
        <f>IF(OR($A80="",$F80="",$G80=""),"",IFERROR($G80/$F80,""))</f>
        <v/>
      </c>
      <c r="Q80" s="4">
        <f>IF(OR($A80="",$E80=""),"",IF($E80&gt;=Parameter!$B$8,"hoch","niedrig"))</f>
        <v/>
      </c>
      <c r="R80" s="4">
        <f>IF(OR($A80="",$O80="",$Q80=""),"",IF(AND($O80&gt;=Parameter!$B$6,$Q80="hoch"),"Star",IF(AND($O80&lt;Parameter!$B$6,$Q80="hoch"),"Renner",IF(AND($O80&gt;=Parameter!$B$6,$Q80="niedrig"),"Schläfer","Verlierer"))))</f>
        <v/>
      </c>
      <c r="S80" s="4">
        <f>IF($A80="","",IF(OR($B80="",$C80="",$D80="",$E80="",$F80="",$G80="",$H80="",$I80=""),"Angaben fehlen",IF($N80&lt;0,"Negativer Deckungsbeitrag",IF($O80&lt;Parameter!$B$7,"Marge unter Warnschwelle","OK"))))</f>
        <v/>
      </c>
    </row>
    <row r="81">
      <c r="A81" s="17" t="n"/>
      <c r="B81" s="17" t="n"/>
      <c r="C81" s="17" t="n"/>
      <c r="D81" s="17" t="n"/>
      <c r="E81" s="18" t="n"/>
      <c r="F81" s="28" t="n"/>
      <c r="G81" s="28" t="n"/>
      <c r="H81" s="28" t="n"/>
      <c r="I81" s="28" t="n"/>
      <c r="J81" s="24">
        <f>IF(OR($A81="",$E81="",$F81=""),"",$E81*$F81)</f>
        <v/>
      </c>
      <c r="K81" s="24">
        <f>IF($A81="","",IF(COUNT($G81:$I81)&lt;3,"",SUM($G81:$I81)))</f>
        <v/>
      </c>
      <c r="L81" s="24">
        <f>IF(OR($A81="",$E81="",$K81=""),"",$E81*$K81)</f>
        <v/>
      </c>
      <c r="M81" s="24">
        <f>IF(OR($A81="",$F81="",$K81=""),"",$F81-$K81)</f>
        <v/>
      </c>
      <c r="N81" s="24">
        <f>IF(OR($A81="",$J81="",$L81=""),"",$J81-$L81)</f>
        <v/>
      </c>
      <c r="O81" s="25">
        <f>IF(OR($A81="",$F81="",$M81=""),"",IFERROR($M81/$F81,""))</f>
        <v/>
      </c>
      <c r="P81" s="25">
        <f>IF(OR($A81="",$F81="",$G81=""),"",IFERROR($G81/$F81,""))</f>
        <v/>
      </c>
      <c r="Q81" s="6">
        <f>IF(OR($A81="",$E81=""),"",IF($E81&gt;=Parameter!$B$8,"hoch","niedrig"))</f>
        <v/>
      </c>
      <c r="R81" s="6">
        <f>IF(OR($A81="",$O81="",$Q81=""),"",IF(AND($O81&gt;=Parameter!$B$6,$Q81="hoch"),"Star",IF(AND($O81&lt;Parameter!$B$6,$Q81="hoch"),"Renner",IF(AND($O81&gt;=Parameter!$B$6,$Q81="niedrig"),"Schläfer","Verlierer"))))</f>
        <v/>
      </c>
      <c r="S81" s="6">
        <f>IF($A81="","",IF(OR($B81="",$C81="",$D81="",$E81="",$F81="",$G81="",$H81="",$I81=""),"Angaben fehlen",IF($N81&lt;0,"Negativer Deckungsbeitrag",IF($O81&lt;Parameter!$B$7,"Marge unter Warnschwelle","OK"))))</f>
        <v/>
      </c>
    </row>
    <row r="82">
      <c r="A82" s="17" t="n"/>
      <c r="B82" s="17" t="n"/>
      <c r="C82" s="17" t="n"/>
      <c r="D82" s="17" t="n"/>
      <c r="E82" s="18" t="n"/>
      <c r="F82" s="28" t="n"/>
      <c r="G82" s="28" t="n"/>
      <c r="H82" s="28" t="n"/>
      <c r="I82" s="28" t="n"/>
      <c r="J82" s="26">
        <f>IF(OR($A82="",$E82="",$F82=""),"",$E82*$F82)</f>
        <v/>
      </c>
      <c r="K82" s="26">
        <f>IF($A82="","",IF(COUNT($G82:$I82)&lt;3,"",SUM($G82:$I82)))</f>
        <v/>
      </c>
      <c r="L82" s="26">
        <f>IF(OR($A82="",$E82="",$K82=""),"",$E82*$K82)</f>
        <v/>
      </c>
      <c r="M82" s="26">
        <f>IF(OR($A82="",$F82="",$K82=""),"",$F82-$K82)</f>
        <v/>
      </c>
      <c r="N82" s="26">
        <f>IF(OR($A82="",$J82="",$L82=""),"",$J82-$L82)</f>
        <v/>
      </c>
      <c r="O82" s="27">
        <f>IF(OR($A82="",$F82="",$M82=""),"",IFERROR($M82/$F82,""))</f>
        <v/>
      </c>
      <c r="P82" s="27">
        <f>IF(OR($A82="",$F82="",$G82=""),"",IFERROR($G82/$F82,""))</f>
        <v/>
      </c>
      <c r="Q82" s="4">
        <f>IF(OR($A82="",$E82=""),"",IF($E82&gt;=Parameter!$B$8,"hoch","niedrig"))</f>
        <v/>
      </c>
      <c r="R82" s="4">
        <f>IF(OR($A82="",$O82="",$Q82=""),"",IF(AND($O82&gt;=Parameter!$B$6,$Q82="hoch"),"Star",IF(AND($O82&lt;Parameter!$B$6,$Q82="hoch"),"Renner",IF(AND($O82&gt;=Parameter!$B$6,$Q82="niedrig"),"Schläfer","Verlierer"))))</f>
        <v/>
      </c>
      <c r="S82" s="4">
        <f>IF($A82="","",IF(OR($B82="",$C82="",$D82="",$E82="",$F82="",$G82="",$H82="",$I82=""),"Angaben fehlen",IF($N82&lt;0,"Negativer Deckungsbeitrag",IF($O82&lt;Parameter!$B$7,"Marge unter Warnschwelle","OK"))))</f>
        <v/>
      </c>
    </row>
    <row r="83">
      <c r="A83" s="17" t="n"/>
      <c r="B83" s="17" t="n"/>
      <c r="C83" s="17" t="n"/>
      <c r="D83" s="17" t="n"/>
      <c r="E83" s="18" t="n"/>
      <c r="F83" s="28" t="n"/>
      <c r="G83" s="28" t="n"/>
      <c r="H83" s="28" t="n"/>
      <c r="I83" s="28" t="n"/>
      <c r="J83" s="24">
        <f>IF(OR($A83="",$E83="",$F83=""),"",$E83*$F83)</f>
        <v/>
      </c>
      <c r="K83" s="24">
        <f>IF($A83="","",IF(COUNT($G83:$I83)&lt;3,"",SUM($G83:$I83)))</f>
        <v/>
      </c>
      <c r="L83" s="24">
        <f>IF(OR($A83="",$E83="",$K83=""),"",$E83*$K83)</f>
        <v/>
      </c>
      <c r="M83" s="24">
        <f>IF(OR($A83="",$F83="",$K83=""),"",$F83-$K83)</f>
        <v/>
      </c>
      <c r="N83" s="24">
        <f>IF(OR($A83="",$J83="",$L83=""),"",$J83-$L83)</f>
        <v/>
      </c>
      <c r="O83" s="25">
        <f>IF(OR($A83="",$F83="",$M83=""),"",IFERROR($M83/$F83,""))</f>
        <v/>
      </c>
      <c r="P83" s="25">
        <f>IF(OR($A83="",$F83="",$G83=""),"",IFERROR($G83/$F83,""))</f>
        <v/>
      </c>
      <c r="Q83" s="6">
        <f>IF(OR($A83="",$E83=""),"",IF($E83&gt;=Parameter!$B$8,"hoch","niedrig"))</f>
        <v/>
      </c>
      <c r="R83" s="6">
        <f>IF(OR($A83="",$O83="",$Q83=""),"",IF(AND($O83&gt;=Parameter!$B$6,$Q83="hoch"),"Star",IF(AND($O83&lt;Parameter!$B$6,$Q83="hoch"),"Renner",IF(AND($O83&gt;=Parameter!$B$6,$Q83="niedrig"),"Schläfer","Verlierer"))))</f>
        <v/>
      </c>
      <c r="S83" s="6">
        <f>IF($A83="","",IF(OR($B83="",$C83="",$D83="",$E83="",$F83="",$G83="",$H83="",$I83=""),"Angaben fehlen",IF($N83&lt;0,"Negativer Deckungsbeitrag",IF($O83&lt;Parameter!$B$7,"Marge unter Warnschwelle","OK"))))</f>
        <v/>
      </c>
    </row>
    <row r="84">
      <c r="A84" s="17" t="n"/>
      <c r="B84" s="17" t="n"/>
      <c r="C84" s="17" t="n"/>
      <c r="D84" s="17" t="n"/>
      <c r="E84" s="18" t="n"/>
      <c r="F84" s="28" t="n"/>
      <c r="G84" s="28" t="n"/>
      <c r="H84" s="28" t="n"/>
      <c r="I84" s="28" t="n"/>
      <c r="J84" s="26">
        <f>IF(OR($A84="",$E84="",$F84=""),"",$E84*$F84)</f>
        <v/>
      </c>
      <c r="K84" s="26">
        <f>IF($A84="","",IF(COUNT($G84:$I84)&lt;3,"",SUM($G84:$I84)))</f>
        <v/>
      </c>
      <c r="L84" s="26">
        <f>IF(OR($A84="",$E84="",$K84=""),"",$E84*$K84)</f>
        <v/>
      </c>
      <c r="M84" s="26">
        <f>IF(OR($A84="",$F84="",$K84=""),"",$F84-$K84)</f>
        <v/>
      </c>
      <c r="N84" s="26">
        <f>IF(OR($A84="",$J84="",$L84=""),"",$J84-$L84)</f>
        <v/>
      </c>
      <c r="O84" s="27">
        <f>IF(OR($A84="",$F84="",$M84=""),"",IFERROR($M84/$F84,""))</f>
        <v/>
      </c>
      <c r="P84" s="27">
        <f>IF(OR($A84="",$F84="",$G84=""),"",IFERROR($G84/$F84,""))</f>
        <v/>
      </c>
      <c r="Q84" s="4">
        <f>IF(OR($A84="",$E84=""),"",IF($E84&gt;=Parameter!$B$8,"hoch","niedrig"))</f>
        <v/>
      </c>
      <c r="R84" s="4">
        <f>IF(OR($A84="",$O84="",$Q84=""),"",IF(AND($O84&gt;=Parameter!$B$6,$Q84="hoch"),"Star",IF(AND($O84&lt;Parameter!$B$6,$Q84="hoch"),"Renner",IF(AND($O84&gt;=Parameter!$B$6,$Q84="niedrig"),"Schläfer","Verlierer"))))</f>
        <v/>
      </c>
      <c r="S84" s="4">
        <f>IF($A84="","",IF(OR($B84="",$C84="",$D84="",$E84="",$F84="",$G84="",$H84="",$I84=""),"Angaben fehlen",IF($N84&lt;0,"Negativer Deckungsbeitrag",IF($O84&lt;Parameter!$B$7,"Marge unter Warnschwelle","OK"))))</f>
        <v/>
      </c>
    </row>
    <row r="85">
      <c r="A85" s="17" t="n"/>
      <c r="B85" s="17" t="n"/>
      <c r="C85" s="17" t="n"/>
      <c r="D85" s="17" t="n"/>
      <c r="E85" s="18" t="n"/>
      <c r="F85" s="28" t="n"/>
      <c r="G85" s="28" t="n"/>
      <c r="H85" s="28" t="n"/>
      <c r="I85" s="28" t="n"/>
      <c r="J85" s="24">
        <f>IF(OR($A85="",$E85="",$F85=""),"",$E85*$F85)</f>
        <v/>
      </c>
      <c r="K85" s="24">
        <f>IF($A85="","",IF(COUNT($G85:$I85)&lt;3,"",SUM($G85:$I85)))</f>
        <v/>
      </c>
      <c r="L85" s="24">
        <f>IF(OR($A85="",$E85="",$K85=""),"",$E85*$K85)</f>
        <v/>
      </c>
      <c r="M85" s="24">
        <f>IF(OR($A85="",$F85="",$K85=""),"",$F85-$K85)</f>
        <v/>
      </c>
      <c r="N85" s="24">
        <f>IF(OR($A85="",$J85="",$L85=""),"",$J85-$L85)</f>
        <v/>
      </c>
      <c r="O85" s="25">
        <f>IF(OR($A85="",$F85="",$M85=""),"",IFERROR($M85/$F85,""))</f>
        <v/>
      </c>
      <c r="P85" s="25">
        <f>IF(OR($A85="",$F85="",$G85=""),"",IFERROR($G85/$F85,""))</f>
        <v/>
      </c>
      <c r="Q85" s="6">
        <f>IF(OR($A85="",$E85=""),"",IF($E85&gt;=Parameter!$B$8,"hoch","niedrig"))</f>
        <v/>
      </c>
      <c r="R85" s="6">
        <f>IF(OR($A85="",$O85="",$Q85=""),"",IF(AND($O85&gt;=Parameter!$B$6,$Q85="hoch"),"Star",IF(AND($O85&lt;Parameter!$B$6,$Q85="hoch"),"Renner",IF(AND($O85&gt;=Parameter!$B$6,$Q85="niedrig"),"Schläfer","Verlierer"))))</f>
        <v/>
      </c>
      <c r="S85" s="6">
        <f>IF($A85="","",IF(OR($B85="",$C85="",$D85="",$E85="",$F85="",$G85="",$H85="",$I85=""),"Angaben fehlen",IF($N85&lt;0,"Negativer Deckungsbeitrag",IF($O85&lt;Parameter!$B$7,"Marge unter Warnschwelle","OK"))))</f>
        <v/>
      </c>
    </row>
    <row r="86">
      <c r="A86" s="17" t="n"/>
      <c r="B86" s="17" t="n"/>
      <c r="C86" s="17" t="n"/>
      <c r="D86" s="17" t="n"/>
      <c r="E86" s="18" t="n"/>
      <c r="F86" s="28" t="n"/>
      <c r="G86" s="28" t="n"/>
      <c r="H86" s="28" t="n"/>
      <c r="I86" s="28" t="n"/>
      <c r="J86" s="26">
        <f>IF(OR($A86="",$E86="",$F86=""),"",$E86*$F86)</f>
        <v/>
      </c>
      <c r="K86" s="26">
        <f>IF($A86="","",IF(COUNT($G86:$I86)&lt;3,"",SUM($G86:$I86)))</f>
        <v/>
      </c>
      <c r="L86" s="26">
        <f>IF(OR($A86="",$E86="",$K86=""),"",$E86*$K86)</f>
        <v/>
      </c>
      <c r="M86" s="26">
        <f>IF(OR($A86="",$F86="",$K86=""),"",$F86-$K86)</f>
        <v/>
      </c>
      <c r="N86" s="26">
        <f>IF(OR($A86="",$J86="",$L86=""),"",$J86-$L86)</f>
        <v/>
      </c>
      <c r="O86" s="27">
        <f>IF(OR($A86="",$F86="",$M86=""),"",IFERROR($M86/$F86,""))</f>
        <v/>
      </c>
      <c r="P86" s="27">
        <f>IF(OR($A86="",$F86="",$G86=""),"",IFERROR($G86/$F86,""))</f>
        <v/>
      </c>
      <c r="Q86" s="4">
        <f>IF(OR($A86="",$E86=""),"",IF($E86&gt;=Parameter!$B$8,"hoch","niedrig"))</f>
        <v/>
      </c>
      <c r="R86" s="4">
        <f>IF(OR($A86="",$O86="",$Q86=""),"",IF(AND($O86&gt;=Parameter!$B$6,$Q86="hoch"),"Star",IF(AND($O86&lt;Parameter!$B$6,$Q86="hoch"),"Renner",IF(AND($O86&gt;=Parameter!$B$6,$Q86="niedrig"),"Schläfer","Verlierer"))))</f>
        <v/>
      </c>
      <c r="S86" s="4">
        <f>IF($A86="","",IF(OR($B86="",$C86="",$D86="",$E86="",$F86="",$G86="",$H86="",$I86=""),"Angaben fehlen",IF($N86&lt;0,"Negativer Deckungsbeitrag",IF($O86&lt;Parameter!$B$7,"Marge unter Warnschwelle","OK"))))</f>
        <v/>
      </c>
    </row>
    <row r="87">
      <c r="A87" s="17" t="n"/>
      <c r="B87" s="17" t="n"/>
      <c r="C87" s="17" t="n"/>
      <c r="D87" s="17" t="n"/>
      <c r="E87" s="18" t="n"/>
      <c r="F87" s="28" t="n"/>
      <c r="G87" s="28" t="n"/>
      <c r="H87" s="28" t="n"/>
      <c r="I87" s="28" t="n"/>
      <c r="J87" s="24">
        <f>IF(OR($A87="",$E87="",$F87=""),"",$E87*$F87)</f>
        <v/>
      </c>
      <c r="K87" s="24">
        <f>IF($A87="","",IF(COUNT($G87:$I87)&lt;3,"",SUM($G87:$I87)))</f>
        <v/>
      </c>
      <c r="L87" s="24">
        <f>IF(OR($A87="",$E87="",$K87=""),"",$E87*$K87)</f>
        <v/>
      </c>
      <c r="M87" s="24">
        <f>IF(OR($A87="",$F87="",$K87=""),"",$F87-$K87)</f>
        <v/>
      </c>
      <c r="N87" s="24">
        <f>IF(OR($A87="",$J87="",$L87=""),"",$J87-$L87)</f>
        <v/>
      </c>
      <c r="O87" s="25">
        <f>IF(OR($A87="",$F87="",$M87=""),"",IFERROR($M87/$F87,""))</f>
        <v/>
      </c>
      <c r="P87" s="25">
        <f>IF(OR($A87="",$F87="",$G87=""),"",IFERROR($G87/$F87,""))</f>
        <v/>
      </c>
      <c r="Q87" s="6">
        <f>IF(OR($A87="",$E87=""),"",IF($E87&gt;=Parameter!$B$8,"hoch","niedrig"))</f>
        <v/>
      </c>
      <c r="R87" s="6">
        <f>IF(OR($A87="",$O87="",$Q87=""),"",IF(AND($O87&gt;=Parameter!$B$6,$Q87="hoch"),"Star",IF(AND($O87&lt;Parameter!$B$6,$Q87="hoch"),"Renner",IF(AND($O87&gt;=Parameter!$B$6,$Q87="niedrig"),"Schläfer","Verlierer"))))</f>
        <v/>
      </c>
      <c r="S87" s="6">
        <f>IF($A87="","",IF(OR($B87="",$C87="",$D87="",$E87="",$F87="",$G87="",$H87="",$I87=""),"Angaben fehlen",IF($N87&lt;0,"Negativer Deckungsbeitrag",IF($O87&lt;Parameter!$B$7,"Marge unter Warnschwelle","OK"))))</f>
        <v/>
      </c>
    </row>
    <row r="88">
      <c r="A88" s="17" t="n"/>
      <c r="B88" s="17" t="n"/>
      <c r="C88" s="17" t="n"/>
      <c r="D88" s="17" t="n"/>
      <c r="E88" s="18" t="n"/>
      <c r="F88" s="28" t="n"/>
      <c r="G88" s="28" t="n"/>
      <c r="H88" s="28" t="n"/>
      <c r="I88" s="28" t="n"/>
      <c r="J88" s="26">
        <f>IF(OR($A88="",$E88="",$F88=""),"",$E88*$F88)</f>
        <v/>
      </c>
      <c r="K88" s="26">
        <f>IF($A88="","",IF(COUNT($G88:$I88)&lt;3,"",SUM($G88:$I88)))</f>
        <v/>
      </c>
      <c r="L88" s="26">
        <f>IF(OR($A88="",$E88="",$K88=""),"",$E88*$K88)</f>
        <v/>
      </c>
      <c r="M88" s="26">
        <f>IF(OR($A88="",$F88="",$K88=""),"",$F88-$K88)</f>
        <v/>
      </c>
      <c r="N88" s="26">
        <f>IF(OR($A88="",$J88="",$L88=""),"",$J88-$L88)</f>
        <v/>
      </c>
      <c r="O88" s="27">
        <f>IF(OR($A88="",$F88="",$M88=""),"",IFERROR($M88/$F88,""))</f>
        <v/>
      </c>
      <c r="P88" s="27">
        <f>IF(OR($A88="",$F88="",$G88=""),"",IFERROR($G88/$F88,""))</f>
        <v/>
      </c>
      <c r="Q88" s="4">
        <f>IF(OR($A88="",$E88=""),"",IF($E88&gt;=Parameter!$B$8,"hoch","niedrig"))</f>
        <v/>
      </c>
      <c r="R88" s="4">
        <f>IF(OR($A88="",$O88="",$Q88=""),"",IF(AND($O88&gt;=Parameter!$B$6,$Q88="hoch"),"Star",IF(AND($O88&lt;Parameter!$B$6,$Q88="hoch"),"Renner",IF(AND($O88&gt;=Parameter!$B$6,$Q88="niedrig"),"Schläfer","Verlierer"))))</f>
        <v/>
      </c>
      <c r="S88" s="4">
        <f>IF($A88="","",IF(OR($B88="",$C88="",$D88="",$E88="",$F88="",$G88="",$H88="",$I88=""),"Angaben fehlen",IF($N88&lt;0,"Negativer Deckungsbeitrag",IF($O88&lt;Parameter!$B$7,"Marge unter Warnschwelle","OK"))))</f>
        <v/>
      </c>
    </row>
    <row r="89">
      <c r="A89" s="17" t="n"/>
      <c r="B89" s="17" t="n"/>
      <c r="C89" s="17" t="n"/>
      <c r="D89" s="17" t="n"/>
      <c r="E89" s="18" t="n"/>
      <c r="F89" s="28" t="n"/>
      <c r="G89" s="28" t="n"/>
      <c r="H89" s="28" t="n"/>
      <c r="I89" s="28" t="n"/>
      <c r="J89" s="24">
        <f>IF(OR($A89="",$E89="",$F89=""),"",$E89*$F89)</f>
        <v/>
      </c>
      <c r="K89" s="24">
        <f>IF($A89="","",IF(COUNT($G89:$I89)&lt;3,"",SUM($G89:$I89)))</f>
        <v/>
      </c>
      <c r="L89" s="24">
        <f>IF(OR($A89="",$E89="",$K89=""),"",$E89*$K89)</f>
        <v/>
      </c>
      <c r="M89" s="24">
        <f>IF(OR($A89="",$F89="",$K89=""),"",$F89-$K89)</f>
        <v/>
      </c>
      <c r="N89" s="24">
        <f>IF(OR($A89="",$J89="",$L89=""),"",$J89-$L89)</f>
        <v/>
      </c>
      <c r="O89" s="25">
        <f>IF(OR($A89="",$F89="",$M89=""),"",IFERROR($M89/$F89,""))</f>
        <v/>
      </c>
      <c r="P89" s="25">
        <f>IF(OR($A89="",$F89="",$G89=""),"",IFERROR($G89/$F89,""))</f>
        <v/>
      </c>
      <c r="Q89" s="6">
        <f>IF(OR($A89="",$E89=""),"",IF($E89&gt;=Parameter!$B$8,"hoch","niedrig"))</f>
        <v/>
      </c>
      <c r="R89" s="6">
        <f>IF(OR($A89="",$O89="",$Q89=""),"",IF(AND($O89&gt;=Parameter!$B$6,$Q89="hoch"),"Star",IF(AND($O89&lt;Parameter!$B$6,$Q89="hoch"),"Renner",IF(AND($O89&gt;=Parameter!$B$6,$Q89="niedrig"),"Schläfer","Verlierer"))))</f>
        <v/>
      </c>
      <c r="S89" s="6">
        <f>IF($A89="","",IF(OR($B89="",$C89="",$D89="",$E89="",$F89="",$G89="",$H89="",$I89=""),"Angaben fehlen",IF($N89&lt;0,"Negativer Deckungsbeitrag",IF($O89&lt;Parameter!$B$7,"Marge unter Warnschwelle","OK"))))</f>
        <v/>
      </c>
    </row>
    <row r="90">
      <c r="A90" s="17" t="n"/>
      <c r="B90" s="17" t="n"/>
      <c r="C90" s="17" t="n"/>
      <c r="D90" s="17" t="n"/>
      <c r="E90" s="18" t="n"/>
      <c r="F90" s="28" t="n"/>
      <c r="G90" s="28" t="n"/>
      <c r="H90" s="28" t="n"/>
      <c r="I90" s="28" t="n"/>
      <c r="J90" s="26">
        <f>IF(OR($A90="",$E90="",$F90=""),"",$E90*$F90)</f>
        <v/>
      </c>
      <c r="K90" s="26">
        <f>IF($A90="","",IF(COUNT($G90:$I90)&lt;3,"",SUM($G90:$I90)))</f>
        <v/>
      </c>
      <c r="L90" s="26">
        <f>IF(OR($A90="",$E90="",$K90=""),"",$E90*$K90)</f>
        <v/>
      </c>
      <c r="M90" s="26">
        <f>IF(OR($A90="",$F90="",$K90=""),"",$F90-$K90)</f>
        <v/>
      </c>
      <c r="N90" s="26">
        <f>IF(OR($A90="",$J90="",$L90=""),"",$J90-$L90)</f>
        <v/>
      </c>
      <c r="O90" s="27">
        <f>IF(OR($A90="",$F90="",$M90=""),"",IFERROR($M90/$F90,""))</f>
        <v/>
      </c>
      <c r="P90" s="27">
        <f>IF(OR($A90="",$F90="",$G90=""),"",IFERROR($G90/$F90,""))</f>
        <v/>
      </c>
      <c r="Q90" s="4">
        <f>IF(OR($A90="",$E90=""),"",IF($E90&gt;=Parameter!$B$8,"hoch","niedrig"))</f>
        <v/>
      </c>
      <c r="R90" s="4">
        <f>IF(OR($A90="",$O90="",$Q90=""),"",IF(AND($O90&gt;=Parameter!$B$6,$Q90="hoch"),"Star",IF(AND($O90&lt;Parameter!$B$6,$Q90="hoch"),"Renner",IF(AND($O90&gt;=Parameter!$B$6,$Q90="niedrig"),"Schläfer","Verlierer"))))</f>
        <v/>
      </c>
      <c r="S90" s="4">
        <f>IF($A90="","",IF(OR($B90="",$C90="",$D90="",$E90="",$F90="",$G90="",$H90="",$I90=""),"Angaben fehlen",IF($N90&lt;0,"Negativer Deckungsbeitrag",IF($O90&lt;Parameter!$B$7,"Marge unter Warnschwelle","OK"))))</f>
        <v/>
      </c>
    </row>
    <row r="91">
      <c r="A91" s="17" t="n"/>
      <c r="B91" s="17" t="n"/>
      <c r="C91" s="17" t="n"/>
      <c r="D91" s="17" t="n"/>
      <c r="E91" s="18" t="n"/>
      <c r="F91" s="28" t="n"/>
      <c r="G91" s="28" t="n"/>
      <c r="H91" s="28" t="n"/>
      <c r="I91" s="28" t="n"/>
      <c r="J91" s="24">
        <f>IF(OR($A91="",$E91="",$F91=""),"",$E91*$F91)</f>
        <v/>
      </c>
      <c r="K91" s="24">
        <f>IF($A91="","",IF(COUNT($G91:$I91)&lt;3,"",SUM($G91:$I91)))</f>
        <v/>
      </c>
      <c r="L91" s="24">
        <f>IF(OR($A91="",$E91="",$K91=""),"",$E91*$K91)</f>
        <v/>
      </c>
      <c r="M91" s="24">
        <f>IF(OR($A91="",$F91="",$K91=""),"",$F91-$K91)</f>
        <v/>
      </c>
      <c r="N91" s="24">
        <f>IF(OR($A91="",$J91="",$L91=""),"",$J91-$L91)</f>
        <v/>
      </c>
      <c r="O91" s="25">
        <f>IF(OR($A91="",$F91="",$M91=""),"",IFERROR($M91/$F91,""))</f>
        <v/>
      </c>
      <c r="P91" s="25">
        <f>IF(OR($A91="",$F91="",$G91=""),"",IFERROR($G91/$F91,""))</f>
        <v/>
      </c>
      <c r="Q91" s="6">
        <f>IF(OR($A91="",$E91=""),"",IF($E91&gt;=Parameter!$B$8,"hoch","niedrig"))</f>
        <v/>
      </c>
      <c r="R91" s="6">
        <f>IF(OR($A91="",$O91="",$Q91=""),"",IF(AND($O91&gt;=Parameter!$B$6,$Q91="hoch"),"Star",IF(AND($O91&lt;Parameter!$B$6,$Q91="hoch"),"Renner",IF(AND($O91&gt;=Parameter!$B$6,$Q91="niedrig"),"Schläfer","Verlierer"))))</f>
        <v/>
      </c>
      <c r="S91" s="6">
        <f>IF($A91="","",IF(OR($B91="",$C91="",$D91="",$E91="",$F91="",$G91="",$H91="",$I91=""),"Angaben fehlen",IF($N91&lt;0,"Negativer Deckungsbeitrag",IF($O91&lt;Parameter!$B$7,"Marge unter Warnschwelle","OK"))))</f>
        <v/>
      </c>
    </row>
    <row r="92">
      <c r="A92" s="17" t="n"/>
      <c r="B92" s="17" t="n"/>
      <c r="C92" s="17" t="n"/>
      <c r="D92" s="17" t="n"/>
      <c r="E92" s="18" t="n"/>
      <c r="F92" s="28" t="n"/>
      <c r="G92" s="28" t="n"/>
      <c r="H92" s="28" t="n"/>
      <c r="I92" s="28" t="n"/>
      <c r="J92" s="26">
        <f>IF(OR($A92="",$E92="",$F92=""),"",$E92*$F92)</f>
        <v/>
      </c>
      <c r="K92" s="26">
        <f>IF($A92="","",IF(COUNT($G92:$I92)&lt;3,"",SUM($G92:$I92)))</f>
        <v/>
      </c>
      <c r="L92" s="26">
        <f>IF(OR($A92="",$E92="",$K92=""),"",$E92*$K92)</f>
        <v/>
      </c>
      <c r="M92" s="26">
        <f>IF(OR($A92="",$F92="",$K92=""),"",$F92-$K92)</f>
        <v/>
      </c>
      <c r="N92" s="26">
        <f>IF(OR($A92="",$J92="",$L92=""),"",$J92-$L92)</f>
        <v/>
      </c>
      <c r="O92" s="27">
        <f>IF(OR($A92="",$F92="",$M92=""),"",IFERROR($M92/$F92,""))</f>
        <v/>
      </c>
      <c r="P92" s="27">
        <f>IF(OR($A92="",$F92="",$G92=""),"",IFERROR($G92/$F92,""))</f>
        <v/>
      </c>
      <c r="Q92" s="4">
        <f>IF(OR($A92="",$E92=""),"",IF($E92&gt;=Parameter!$B$8,"hoch","niedrig"))</f>
        <v/>
      </c>
      <c r="R92" s="4">
        <f>IF(OR($A92="",$O92="",$Q92=""),"",IF(AND($O92&gt;=Parameter!$B$6,$Q92="hoch"),"Star",IF(AND($O92&lt;Parameter!$B$6,$Q92="hoch"),"Renner",IF(AND($O92&gt;=Parameter!$B$6,$Q92="niedrig"),"Schläfer","Verlierer"))))</f>
        <v/>
      </c>
      <c r="S92" s="4">
        <f>IF($A92="","",IF(OR($B92="",$C92="",$D92="",$E92="",$F92="",$G92="",$H92="",$I92=""),"Angaben fehlen",IF($N92&lt;0,"Negativer Deckungsbeitrag",IF($O92&lt;Parameter!$B$7,"Marge unter Warnschwelle","OK"))))</f>
        <v/>
      </c>
    </row>
    <row r="93">
      <c r="A93" s="17" t="n"/>
      <c r="B93" s="17" t="n"/>
      <c r="C93" s="17" t="n"/>
      <c r="D93" s="17" t="n"/>
      <c r="E93" s="18" t="n"/>
      <c r="F93" s="28" t="n"/>
      <c r="G93" s="28" t="n"/>
      <c r="H93" s="28" t="n"/>
      <c r="I93" s="28" t="n"/>
      <c r="J93" s="24">
        <f>IF(OR($A93="",$E93="",$F93=""),"",$E93*$F93)</f>
        <v/>
      </c>
      <c r="K93" s="24">
        <f>IF($A93="","",IF(COUNT($G93:$I93)&lt;3,"",SUM($G93:$I93)))</f>
        <v/>
      </c>
      <c r="L93" s="24">
        <f>IF(OR($A93="",$E93="",$K93=""),"",$E93*$K93)</f>
        <v/>
      </c>
      <c r="M93" s="24">
        <f>IF(OR($A93="",$F93="",$K93=""),"",$F93-$K93)</f>
        <v/>
      </c>
      <c r="N93" s="24">
        <f>IF(OR($A93="",$J93="",$L93=""),"",$J93-$L93)</f>
        <v/>
      </c>
      <c r="O93" s="25">
        <f>IF(OR($A93="",$F93="",$M93=""),"",IFERROR($M93/$F93,""))</f>
        <v/>
      </c>
      <c r="P93" s="25">
        <f>IF(OR($A93="",$F93="",$G93=""),"",IFERROR($G93/$F93,""))</f>
        <v/>
      </c>
      <c r="Q93" s="6">
        <f>IF(OR($A93="",$E93=""),"",IF($E93&gt;=Parameter!$B$8,"hoch","niedrig"))</f>
        <v/>
      </c>
      <c r="R93" s="6">
        <f>IF(OR($A93="",$O93="",$Q93=""),"",IF(AND($O93&gt;=Parameter!$B$6,$Q93="hoch"),"Star",IF(AND($O93&lt;Parameter!$B$6,$Q93="hoch"),"Renner",IF(AND($O93&gt;=Parameter!$B$6,$Q93="niedrig"),"Schläfer","Verlierer"))))</f>
        <v/>
      </c>
      <c r="S93" s="6">
        <f>IF($A93="","",IF(OR($B93="",$C93="",$D93="",$E93="",$F93="",$G93="",$H93="",$I93=""),"Angaben fehlen",IF($N93&lt;0,"Negativer Deckungsbeitrag",IF($O93&lt;Parameter!$B$7,"Marge unter Warnschwelle","OK"))))</f>
        <v/>
      </c>
    </row>
    <row r="94">
      <c r="A94" s="17" t="n"/>
      <c r="B94" s="17" t="n"/>
      <c r="C94" s="17" t="n"/>
      <c r="D94" s="17" t="n"/>
      <c r="E94" s="18" t="n"/>
      <c r="F94" s="28" t="n"/>
      <c r="G94" s="28" t="n"/>
      <c r="H94" s="28" t="n"/>
      <c r="I94" s="28" t="n"/>
      <c r="J94" s="26">
        <f>IF(OR($A94="",$E94="",$F94=""),"",$E94*$F94)</f>
        <v/>
      </c>
      <c r="K94" s="26">
        <f>IF($A94="","",IF(COUNT($G94:$I94)&lt;3,"",SUM($G94:$I94)))</f>
        <v/>
      </c>
      <c r="L94" s="26">
        <f>IF(OR($A94="",$E94="",$K94=""),"",$E94*$K94)</f>
        <v/>
      </c>
      <c r="M94" s="26">
        <f>IF(OR($A94="",$F94="",$K94=""),"",$F94-$K94)</f>
        <v/>
      </c>
      <c r="N94" s="26">
        <f>IF(OR($A94="",$J94="",$L94=""),"",$J94-$L94)</f>
        <v/>
      </c>
      <c r="O94" s="27">
        <f>IF(OR($A94="",$F94="",$M94=""),"",IFERROR($M94/$F94,""))</f>
        <v/>
      </c>
      <c r="P94" s="27">
        <f>IF(OR($A94="",$F94="",$G94=""),"",IFERROR($G94/$F94,""))</f>
        <v/>
      </c>
      <c r="Q94" s="4">
        <f>IF(OR($A94="",$E94=""),"",IF($E94&gt;=Parameter!$B$8,"hoch","niedrig"))</f>
        <v/>
      </c>
      <c r="R94" s="4">
        <f>IF(OR($A94="",$O94="",$Q94=""),"",IF(AND($O94&gt;=Parameter!$B$6,$Q94="hoch"),"Star",IF(AND($O94&lt;Parameter!$B$6,$Q94="hoch"),"Renner",IF(AND($O94&gt;=Parameter!$B$6,$Q94="niedrig"),"Schläfer","Verlierer"))))</f>
        <v/>
      </c>
      <c r="S94" s="4">
        <f>IF($A94="","",IF(OR($B94="",$C94="",$D94="",$E94="",$F94="",$G94="",$H94="",$I94=""),"Angaben fehlen",IF($N94&lt;0,"Negativer Deckungsbeitrag",IF($O94&lt;Parameter!$B$7,"Marge unter Warnschwelle","OK"))))</f>
        <v/>
      </c>
    </row>
    <row r="95">
      <c r="A95" s="17" t="n"/>
      <c r="B95" s="17" t="n"/>
      <c r="C95" s="17" t="n"/>
      <c r="D95" s="17" t="n"/>
      <c r="E95" s="18" t="n"/>
      <c r="F95" s="28" t="n"/>
      <c r="G95" s="28" t="n"/>
      <c r="H95" s="28" t="n"/>
      <c r="I95" s="28" t="n"/>
      <c r="J95" s="24">
        <f>IF(OR($A95="",$E95="",$F95=""),"",$E95*$F95)</f>
        <v/>
      </c>
      <c r="K95" s="24">
        <f>IF($A95="","",IF(COUNT($G95:$I95)&lt;3,"",SUM($G95:$I95)))</f>
        <v/>
      </c>
      <c r="L95" s="24">
        <f>IF(OR($A95="",$E95="",$K95=""),"",$E95*$K95)</f>
        <v/>
      </c>
      <c r="M95" s="24">
        <f>IF(OR($A95="",$F95="",$K95=""),"",$F95-$K95)</f>
        <v/>
      </c>
      <c r="N95" s="24">
        <f>IF(OR($A95="",$J95="",$L95=""),"",$J95-$L95)</f>
        <v/>
      </c>
      <c r="O95" s="25">
        <f>IF(OR($A95="",$F95="",$M95=""),"",IFERROR($M95/$F95,""))</f>
        <v/>
      </c>
      <c r="P95" s="25">
        <f>IF(OR($A95="",$F95="",$G95=""),"",IFERROR($G95/$F95,""))</f>
        <v/>
      </c>
      <c r="Q95" s="6">
        <f>IF(OR($A95="",$E95=""),"",IF($E95&gt;=Parameter!$B$8,"hoch","niedrig"))</f>
        <v/>
      </c>
      <c r="R95" s="6">
        <f>IF(OR($A95="",$O95="",$Q95=""),"",IF(AND($O95&gt;=Parameter!$B$6,$Q95="hoch"),"Star",IF(AND($O95&lt;Parameter!$B$6,$Q95="hoch"),"Renner",IF(AND($O95&gt;=Parameter!$B$6,$Q95="niedrig"),"Schläfer","Verlierer"))))</f>
        <v/>
      </c>
      <c r="S95" s="6">
        <f>IF($A95="","",IF(OR($B95="",$C95="",$D95="",$E95="",$F95="",$G95="",$H95="",$I95=""),"Angaben fehlen",IF($N95&lt;0,"Negativer Deckungsbeitrag",IF($O95&lt;Parameter!$B$7,"Marge unter Warnschwelle","OK"))))</f>
        <v/>
      </c>
    </row>
    <row r="96">
      <c r="A96" s="17" t="n"/>
      <c r="B96" s="17" t="n"/>
      <c r="C96" s="17" t="n"/>
      <c r="D96" s="17" t="n"/>
      <c r="E96" s="18" t="n"/>
      <c r="F96" s="28" t="n"/>
      <c r="G96" s="28" t="n"/>
      <c r="H96" s="28" t="n"/>
      <c r="I96" s="28" t="n"/>
      <c r="J96" s="26">
        <f>IF(OR($A96="",$E96="",$F96=""),"",$E96*$F96)</f>
        <v/>
      </c>
      <c r="K96" s="26">
        <f>IF($A96="","",IF(COUNT($G96:$I96)&lt;3,"",SUM($G96:$I96)))</f>
        <v/>
      </c>
      <c r="L96" s="26">
        <f>IF(OR($A96="",$E96="",$K96=""),"",$E96*$K96)</f>
        <v/>
      </c>
      <c r="M96" s="26">
        <f>IF(OR($A96="",$F96="",$K96=""),"",$F96-$K96)</f>
        <v/>
      </c>
      <c r="N96" s="26">
        <f>IF(OR($A96="",$J96="",$L96=""),"",$J96-$L96)</f>
        <v/>
      </c>
      <c r="O96" s="27">
        <f>IF(OR($A96="",$F96="",$M96=""),"",IFERROR($M96/$F96,""))</f>
        <v/>
      </c>
      <c r="P96" s="27">
        <f>IF(OR($A96="",$F96="",$G96=""),"",IFERROR($G96/$F96,""))</f>
        <v/>
      </c>
      <c r="Q96" s="4">
        <f>IF(OR($A96="",$E96=""),"",IF($E96&gt;=Parameter!$B$8,"hoch","niedrig"))</f>
        <v/>
      </c>
      <c r="R96" s="4">
        <f>IF(OR($A96="",$O96="",$Q96=""),"",IF(AND($O96&gt;=Parameter!$B$6,$Q96="hoch"),"Star",IF(AND($O96&lt;Parameter!$B$6,$Q96="hoch"),"Renner",IF(AND($O96&gt;=Parameter!$B$6,$Q96="niedrig"),"Schläfer","Verlierer"))))</f>
        <v/>
      </c>
      <c r="S96" s="4">
        <f>IF($A96="","",IF(OR($B96="",$C96="",$D96="",$E96="",$F96="",$G96="",$H96="",$I96=""),"Angaben fehlen",IF($N96&lt;0,"Negativer Deckungsbeitrag",IF($O96&lt;Parameter!$B$7,"Marge unter Warnschwelle","OK"))))</f>
        <v/>
      </c>
    </row>
    <row r="97">
      <c r="A97" s="17" t="n"/>
      <c r="B97" s="17" t="n"/>
      <c r="C97" s="17" t="n"/>
      <c r="D97" s="17" t="n"/>
      <c r="E97" s="18" t="n"/>
      <c r="F97" s="28" t="n"/>
      <c r="G97" s="28" t="n"/>
      <c r="H97" s="28" t="n"/>
      <c r="I97" s="28" t="n"/>
      <c r="J97" s="24">
        <f>IF(OR($A97="",$E97="",$F97=""),"",$E97*$F97)</f>
        <v/>
      </c>
      <c r="K97" s="24">
        <f>IF($A97="","",IF(COUNT($G97:$I97)&lt;3,"",SUM($G97:$I97)))</f>
        <v/>
      </c>
      <c r="L97" s="24">
        <f>IF(OR($A97="",$E97="",$K97=""),"",$E97*$K97)</f>
        <v/>
      </c>
      <c r="M97" s="24">
        <f>IF(OR($A97="",$F97="",$K97=""),"",$F97-$K97)</f>
        <v/>
      </c>
      <c r="N97" s="24">
        <f>IF(OR($A97="",$J97="",$L97=""),"",$J97-$L97)</f>
        <v/>
      </c>
      <c r="O97" s="25">
        <f>IF(OR($A97="",$F97="",$M97=""),"",IFERROR($M97/$F97,""))</f>
        <v/>
      </c>
      <c r="P97" s="25">
        <f>IF(OR($A97="",$F97="",$G97=""),"",IFERROR($G97/$F97,""))</f>
        <v/>
      </c>
      <c r="Q97" s="6">
        <f>IF(OR($A97="",$E97=""),"",IF($E97&gt;=Parameter!$B$8,"hoch","niedrig"))</f>
        <v/>
      </c>
      <c r="R97" s="6">
        <f>IF(OR($A97="",$O97="",$Q97=""),"",IF(AND($O97&gt;=Parameter!$B$6,$Q97="hoch"),"Star",IF(AND($O97&lt;Parameter!$B$6,$Q97="hoch"),"Renner",IF(AND($O97&gt;=Parameter!$B$6,$Q97="niedrig"),"Schläfer","Verlierer"))))</f>
        <v/>
      </c>
      <c r="S97" s="6">
        <f>IF($A97="","",IF(OR($B97="",$C97="",$D97="",$E97="",$F97="",$G97="",$H97="",$I97=""),"Angaben fehlen",IF($N97&lt;0,"Negativer Deckungsbeitrag",IF($O97&lt;Parameter!$B$7,"Marge unter Warnschwelle","OK"))))</f>
        <v/>
      </c>
    </row>
    <row r="98">
      <c r="A98" s="17" t="n"/>
      <c r="B98" s="17" t="n"/>
      <c r="C98" s="17" t="n"/>
      <c r="D98" s="17" t="n"/>
      <c r="E98" s="18" t="n"/>
      <c r="F98" s="28" t="n"/>
      <c r="G98" s="28" t="n"/>
      <c r="H98" s="28" t="n"/>
      <c r="I98" s="28" t="n"/>
      <c r="J98" s="26">
        <f>IF(OR($A98="",$E98="",$F98=""),"",$E98*$F98)</f>
        <v/>
      </c>
      <c r="K98" s="26">
        <f>IF($A98="","",IF(COUNT($G98:$I98)&lt;3,"",SUM($G98:$I98)))</f>
        <v/>
      </c>
      <c r="L98" s="26">
        <f>IF(OR($A98="",$E98="",$K98=""),"",$E98*$K98)</f>
        <v/>
      </c>
      <c r="M98" s="26">
        <f>IF(OR($A98="",$F98="",$K98=""),"",$F98-$K98)</f>
        <v/>
      </c>
      <c r="N98" s="26">
        <f>IF(OR($A98="",$J98="",$L98=""),"",$J98-$L98)</f>
        <v/>
      </c>
      <c r="O98" s="27">
        <f>IF(OR($A98="",$F98="",$M98=""),"",IFERROR($M98/$F98,""))</f>
        <v/>
      </c>
      <c r="P98" s="27">
        <f>IF(OR($A98="",$F98="",$G98=""),"",IFERROR($G98/$F98,""))</f>
        <v/>
      </c>
      <c r="Q98" s="4">
        <f>IF(OR($A98="",$E98=""),"",IF($E98&gt;=Parameter!$B$8,"hoch","niedrig"))</f>
        <v/>
      </c>
      <c r="R98" s="4">
        <f>IF(OR($A98="",$O98="",$Q98=""),"",IF(AND($O98&gt;=Parameter!$B$6,$Q98="hoch"),"Star",IF(AND($O98&lt;Parameter!$B$6,$Q98="hoch"),"Renner",IF(AND($O98&gt;=Parameter!$B$6,$Q98="niedrig"),"Schläfer","Verlierer"))))</f>
        <v/>
      </c>
      <c r="S98" s="4">
        <f>IF($A98="","",IF(OR($B98="",$C98="",$D98="",$E98="",$F98="",$G98="",$H98="",$I98=""),"Angaben fehlen",IF($N98&lt;0,"Negativer Deckungsbeitrag",IF($O98&lt;Parameter!$B$7,"Marge unter Warnschwelle","OK"))))</f>
        <v/>
      </c>
    </row>
    <row r="99">
      <c r="A99" s="17" t="n"/>
      <c r="B99" s="17" t="n"/>
      <c r="C99" s="17" t="n"/>
      <c r="D99" s="17" t="n"/>
      <c r="E99" s="18" t="n"/>
      <c r="F99" s="28" t="n"/>
      <c r="G99" s="28" t="n"/>
      <c r="H99" s="28" t="n"/>
      <c r="I99" s="28" t="n"/>
      <c r="J99" s="24">
        <f>IF(OR($A99="",$E99="",$F99=""),"",$E99*$F99)</f>
        <v/>
      </c>
      <c r="K99" s="24">
        <f>IF($A99="","",IF(COUNT($G99:$I99)&lt;3,"",SUM($G99:$I99)))</f>
        <v/>
      </c>
      <c r="L99" s="24">
        <f>IF(OR($A99="",$E99="",$K99=""),"",$E99*$K99)</f>
        <v/>
      </c>
      <c r="M99" s="24">
        <f>IF(OR($A99="",$F99="",$K99=""),"",$F99-$K99)</f>
        <v/>
      </c>
      <c r="N99" s="24">
        <f>IF(OR($A99="",$J99="",$L99=""),"",$J99-$L99)</f>
        <v/>
      </c>
      <c r="O99" s="25">
        <f>IF(OR($A99="",$F99="",$M99=""),"",IFERROR($M99/$F99,""))</f>
        <v/>
      </c>
      <c r="P99" s="25">
        <f>IF(OR($A99="",$F99="",$G99=""),"",IFERROR($G99/$F99,""))</f>
        <v/>
      </c>
      <c r="Q99" s="6">
        <f>IF(OR($A99="",$E99=""),"",IF($E99&gt;=Parameter!$B$8,"hoch","niedrig"))</f>
        <v/>
      </c>
      <c r="R99" s="6">
        <f>IF(OR($A99="",$O99="",$Q99=""),"",IF(AND($O99&gt;=Parameter!$B$6,$Q99="hoch"),"Star",IF(AND($O99&lt;Parameter!$B$6,$Q99="hoch"),"Renner",IF(AND($O99&gt;=Parameter!$B$6,$Q99="niedrig"),"Schläfer","Verlierer"))))</f>
        <v/>
      </c>
      <c r="S99" s="6">
        <f>IF($A99="","",IF(OR($B99="",$C99="",$D99="",$E99="",$F99="",$G99="",$H99="",$I99=""),"Angaben fehlen",IF($N99&lt;0,"Negativer Deckungsbeitrag",IF($O99&lt;Parameter!$B$7,"Marge unter Warnschwelle","OK"))))</f>
        <v/>
      </c>
    </row>
    <row r="100">
      <c r="A100" s="17" t="n"/>
      <c r="B100" s="17" t="n"/>
      <c r="C100" s="17" t="n"/>
      <c r="D100" s="17" t="n"/>
      <c r="E100" s="18" t="n"/>
      <c r="F100" s="28" t="n"/>
      <c r="G100" s="28" t="n"/>
      <c r="H100" s="28" t="n"/>
      <c r="I100" s="28" t="n"/>
      <c r="J100" s="26">
        <f>IF(OR($A100="",$E100="",$F100=""),"",$E100*$F100)</f>
        <v/>
      </c>
      <c r="K100" s="26">
        <f>IF($A100="","",IF(COUNT($G100:$I100)&lt;3,"",SUM($G100:$I100)))</f>
        <v/>
      </c>
      <c r="L100" s="26">
        <f>IF(OR($A100="",$E100="",$K100=""),"",$E100*$K100)</f>
        <v/>
      </c>
      <c r="M100" s="26">
        <f>IF(OR($A100="",$F100="",$K100=""),"",$F100-$K100)</f>
        <v/>
      </c>
      <c r="N100" s="26">
        <f>IF(OR($A100="",$J100="",$L100=""),"",$J100-$L100)</f>
        <v/>
      </c>
      <c r="O100" s="27">
        <f>IF(OR($A100="",$F100="",$M100=""),"",IFERROR($M100/$F100,""))</f>
        <v/>
      </c>
      <c r="P100" s="27">
        <f>IF(OR($A100="",$F100="",$G100=""),"",IFERROR($G100/$F100,""))</f>
        <v/>
      </c>
      <c r="Q100" s="4">
        <f>IF(OR($A100="",$E100=""),"",IF($E100&gt;=Parameter!$B$8,"hoch","niedrig"))</f>
        <v/>
      </c>
      <c r="R100" s="4">
        <f>IF(OR($A100="",$O100="",$Q100=""),"",IF(AND($O100&gt;=Parameter!$B$6,$Q100="hoch"),"Star",IF(AND($O100&lt;Parameter!$B$6,$Q100="hoch"),"Renner",IF(AND($O100&gt;=Parameter!$B$6,$Q100="niedrig"),"Schläfer","Verlierer"))))</f>
        <v/>
      </c>
      <c r="S100" s="4">
        <f>IF($A100="","",IF(OR($B100="",$C100="",$D100="",$E100="",$F100="",$G100="",$H100="",$I100=""),"Angaben fehlen",IF($N100&lt;0,"Negativer Deckungsbeitrag",IF($O100&lt;Parameter!$B$7,"Marge unter Warnschwelle","OK"))))</f>
        <v/>
      </c>
    </row>
    <row r="101">
      <c r="A101" s="17" t="n"/>
      <c r="B101" s="17" t="n"/>
      <c r="C101" s="17" t="n"/>
      <c r="D101" s="17" t="n"/>
      <c r="E101" s="18" t="n"/>
      <c r="F101" s="28" t="n"/>
      <c r="G101" s="28" t="n"/>
      <c r="H101" s="28" t="n"/>
      <c r="I101" s="28" t="n"/>
      <c r="J101" s="24">
        <f>IF(OR($A101="",$E101="",$F101=""),"",$E101*$F101)</f>
        <v/>
      </c>
      <c r="K101" s="24">
        <f>IF($A101="","",IF(COUNT($G101:$I101)&lt;3,"",SUM($G101:$I101)))</f>
        <v/>
      </c>
      <c r="L101" s="24">
        <f>IF(OR($A101="",$E101="",$K101=""),"",$E101*$K101)</f>
        <v/>
      </c>
      <c r="M101" s="24">
        <f>IF(OR($A101="",$F101="",$K101=""),"",$F101-$K101)</f>
        <v/>
      </c>
      <c r="N101" s="24">
        <f>IF(OR($A101="",$J101="",$L101=""),"",$J101-$L101)</f>
        <v/>
      </c>
      <c r="O101" s="25">
        <f>IF(OR($A101="",$F101="",$M101=""),"",IFERROR($M101/$F101,""))</f>
        <v/>
      </c>
      <c r="P101" s="25">
        <f>IF(OR($A101="",$F101="",$G101=""),"",IFERROR($G101/$F101,""))</f>
        <v/>
      </c>
      <c r="Q101" s="6">
        <f>IF(OR($A101="",$E101=""),"",IF($E101&gt;=Parameter!$B$8,"hoch","niedrig"))</f>
        <v/>
      </c>
      <c r="R101" s="6">
        <f>IF(OR($A101="",$O101="",$Q101=""),"",IF(AND($O101&gt;=Parameter!$B$6,$Q101="hoch"),"Star",IF(AND($O101&lt;Parameter!$B$6,$Q101="hoch"),"Renner",IF(AND($O101&gt;=Parameter!$B$6,$Q101="niedrig"),"Schläfer","Verlierer"))))</f>
        <v/>
      </c>
      <c r="S101" s="6">
        <f>IF($A101="","",IF(OR($B101="",$C101="",$D101="",$E101="",$F101="",$G101="",$H101="",$I101=""),"Angaben fehlen",IF($N101&lt;0,"Negativer Deckungsbeitrag",IF($O101&lt;Parameter!$B$7,"Marge unter Warnschwelle","OK"))))</f>
        <v/>
      </c>
    </row>
    <row r="102">
      <c r="A102" s="17" t="n"/>
      <c r="B102" s="17" t="n"/>
      <c r="C102" s="17" t="n"/>
      <c r="D102" s="17" t="n"/>
      <c r="E102" s="18" t="n"/>
      <c r="F102" s="28" t="n"/>
      <c r="G102" s="28" t="n"/>
      <c r="H102" s="28" t="n"/>
      <c r="I102" s="28" t="n"/>
      <c r="J102" s="26">
        <f>IF(OR($A102="",$E102="",$F102=""),"",$E102*$F102)</f>
        <v/>
      </c>
      <c r="K102" s="26">
        <f>IF($A102="","",IF(COUNT($G102:$I102)&lt;3,"",SUM($G102:$I102)))</f>
        <v/>
      </c>
      <c r="L102" s="26">
        <f>IF(OR($A102="",$E102="",$K102=""),"",$E102*$K102)</f>
        <v/>
      </c>
      <c r="M102" s="26">
        <f>IF(OR($A102="",$F102="",$K102=""),"",$F102-$K102)</f>
        <v/>
      </c>
      <c r="N102" s="26">
        <f>IF(OR($A102="",$J102="",$L102=""),"",$J102-$L102)</f>
        <v/>
      </c>
      <c r="O102" s="27">
        <f>IF(OR($A102="",$F102="",$M102=""),"",IFERROR($M102/$F102,""))</f>
        <v/>
      </c>
      <c r="P102" s="27">
        <f>IF(OR($A102="",$F102="",$G102=""),"",IFERROR($G102/$F102,""))</f>
        <v/>
      </c>
      <c r="Q102" s="4">
        <f>IF(OR($A102="",$E102=""),"",IF($E102&gt;=Parameter!$B$8,"hoch","niedrig"))</f>
        <v/>
      </c>
      <c r="R102" s="4">
        <f>IF(OR($A102="",$O102="",$Q102=""),"",IF(AND($O102&gt;=Parameter!$B$6,$Q102="hoch"),"Star",IF(AND($O102&lt;Parameter!$B$6,$Q102="hoch"),"Renner",IF(AND($O102&gt;=Parameter!$B$6,$Q102="niedrig"),"Schläfer","Verlierer"))))</f>
        <v/>
      </c>
      <c r="S102" s="4">
        <f>IF($A102="","",IF(OR($B102="",$C102="",$D102="",$E102="",$F102="",$G102="",$H102="",$I102=""),"Angaben fehlen",IF($N102&lt;0,"Negativer Deckungsbeitrag",IF($O102&lt;Parameter!$B$7,"Marge unter Warnschwelle","OK"))))</f>
        <v/>
      </c>
    </row>
    <row r="103">
      <c r="A103" s="17" t="n"/>
      <c r="B103" s="17" t="n"/>
      <c r="C103" s="17" t="n"/>
      <c r="D103" s="17" t="n"/>
      <c r="E103" s="18" t="n"/>
      <c r="F103" s="28" t="n"/>
      <c r="G103" s="28" t="n"/>
      <c r="H103" s="28" t="n"/>
      <c r="I103" s="28" t="n"/>
      <c r="J103" s="24">
        <f>IF(OR($A103="",$E103="",$F103=""),"",$E103*$F103)</f>
        <v/>
      </c>
      <c r="K103" s="24">
        <f>IF($A103="","",IF(COUNT($G103:$I103)&lt;3,"",SUM($G103:$I103)))</f>
        <v/>
      </c>
      <c r="L103" s="24">
        <f>IF(OR($A103="",$E103="",$K103=""),"",$E103*$K103)</f>
        <v/>
      </c>
      <c r="M103" s="24">
        <f>IF(OR($A103="",$F103="",$K103=""),"",$F103-$K103)</f>
        <v/>
      </c>
      <c r="N103" s="24">
        <f>IF(OR($A103="",$J103="",$L103=""),"",$J103-$L103)</f>
        <v/>
      </c>
      <c r="O103" s="25">
        <f>IF(OR($A103="",$F103="",$M103=""),"",IFERROR($M103/$F103,""))</f>
        <v/>
      </c>
      <c r="P103" s="25">
        <f>IF(OR($A103="",$F103="",$G103=""),"",IFERROR($G103/$F103,""))</f>
        <v/>
      </c>
      <c r="Q103" s="6">
        <f>IF(OR($A103="",$E103=""),"",IF($E103&gt;=Parameter!$B$8,"hoch","niedrig"))</f>
        <v/>
      </c>
      <c r="R103" s="6">
        <f>IF(OR($A103="",$O103="",$Q103=""),"",IF(AND($O103&gt;=Parameter!$B$6,$Q103="hoch"),"Star",IF(AND($O103&lt;Parameter!$B$6,$Q103="hoch"),"Renner",IF(AND($O103&gt;=Parameter!$B$6,$Q103="niedrig"),"Schläfer","Verlierer"))))</f>
        <v/>
      </c>
      <c r="S103" s="6">
        <f>IF($A103="","",IF(OR($B103="",$C103="",$D103="",$E103="",$F103="",$G103="",$H103="",$I103=""),"Angaben fehlen",IF($N103&lt;0,"Negativer Deckungsbeitrag",IF($O103&lt;Parameter!$B$7,"Marge unter Warnschwelle","OK"))))</f>
        <v/>
      </c>
    </row>
    <row r="104">
      <c r="A104" s="17" t="n"/>
      <c r="B104" s="17" t="n"/>
      <c r="C104" s="17" t="n"/>
      <c r="D104" s="17" t="n"/>
      <c r="E104" s="18" t="n"/>
      <c r="F104" s="28" t="n"/>
      <c r="G104" s="28" t="n"/>
      <c r="H104" s="28" t="n"/>
      <c r="I104" s="28" t="n"/>
      <c r="J104" s="26">
        <f>IF(OR($A104="",$E104="",$F104=""),"",$E104*$F104)</f>
        <v/>
      </c>
      <c r="K104" s="26">
        <f>IF($A104="","",IF(COUNT($G104:$I104)&lt;3,"",SUM($G104:$I104)))</f>
        <v/>
      </c>
      <c r="L104" s="26">
        <f>IF(OR($A104="",$E104="",$K104=""),"",$E104*$K104)</f>
        <v/>
      </c>
      <c r="M104" s="26">
        <f>IF(OR($A104="",$F104="",$K104=""),"",$F104-$K104)</f>
        <v/>
      </c>
      <c r="N104" s="26">
        <f>IF(OR($A104="",$J104="",$L104=""),"",$J104-$L104)</f>
        <v/>
      </c>
      <c r="O104" s="27">
        <f>IF(OR($A104="",$F104="",$M104=""),"",IFERROR($M104/$F104,""))</f>
        <v/>
      </c>
      <c r="P104" s="27">
        <f>IF(OR($A104="",$F104="",$G104=""),"",IFERROR($G104/$F104,""))</f>
        <v/>
      </c>
      <c r="Q104" s="4">
        <f>IF(OR($A104="",$E104=""),"",IF($E104&gt;=Parameter!$B$8,"hoch","niedrig"))</f>
        <v/>
      </c>
      <c r="R104" s="4">
        <f>IF(OR($A104="",$O104="",$Q104=""),"",IF(AND($O104&gt;=Parameter!$B$6,$Q104="hoch"),"Star",IF(AND($O104&lt;Parameter!$B$6,$Q104="hoch"),"Renner",IF(AND($O104&gt;=Parameter!$B$6,$Q104="niedrig"),"Schläfer","Verlierer"))))</f>
        <v/>
      </c>
      <c r="S104" s="4">
        <f>IF($A104="","",IF(OR($B104="",$C104="",$D104="",$E104="",$F104="",$G104="",$H104="",$I104=""),"Angaben fehlen",IF($N104&lt;0,"Negativer Deckungsbeitrag",IF($O104&lt;Parameter!$B$7,"Marge unter Warnschwelle","OK"))))</f>
        <v/>
      </c>
    </row>
  </sheetData>
  <autoFilter ref="A4:S104"/>
  <mergeCells count="1">
    <mergeCell ref="A1:V1"/>
  </mergeCells>
  <conditionalFormatting sqref="A5:I104">
    <cfRule type="expression" priority="1" dxfId="2">
      <formula>AND($A5&lt;&gt;"",OR($B5="",$C5="",$D5="",$E5="",$F5="",$G5="",$H5="",$I5=""))</formula>
    </cfRule>
  </conditionalFormatting>
  <conditionalFormatting sqref="N5:N104">
    <cfRule type="expression" priority="2" dxfId="0">
      <formula>AND($N5&lt;&gt;"",$N5&lt;0)</formula>
    </cfRule>
  </conditionalFormatting>
  <conditionalFormatting sqref="R5:R104">
    <cfRule type="expression" priority="3" dxfId="1">
      <formula>$R5="Star"</formula>
    </cfRule>
    <cfRule type="expression" priority="4" dxfId="0">
      <formula>$R5="Verlierer"</formula>
    </cfRule>
  </conditionalFormatting>
  <conditionalFormatting sqref="S5:S104">
    <cfRule type="expression" priority="5" dxfId="1">
      <formula>$S5="OK"</formula>
    </cfRule>
    <cfRule type="expression" priority="6" dxfId="0">
      <formula>AND($S5&lt;&gt;"",$S5&lt;&gt;"OK")</formula>
    </cfRule>
  </conditionalFormatting>
  <dataValidations count="6">
    <dataValidation sqref="A5:A104" showErrorMessage="1" showInputMessage="1" allowBlank="1" errorTitle="Doppelte Artikel-ID" error="Die Artikel-ID muss innerhalb der vorbereiteten Liste eindeutig sein." promptTitle="Artikel-ID" prompt="Eindeutige fiktive Artikelkennung eingeben." type="custom">
      <formula1>OR(A5="",COUNTIF($A$5:$A$104,A5)=1)</formula1>
    </dataValidation>
    <dataValidation sqref="C5:C104" showErrorMessage="1" showInputMessage="1" allowBlank="1" errorTitle="Ungültige Kategorie" error="Bitte eine Kategorie aus der Liste wählen." promptTitle="Kategorie" prompt="Kategorie aus der Parameterliste auswählen." type="list">
      <formula1>$U$9:$U$13</formula1>
    </dataValidation>
    <dataValidation sqref="D5:D104" showErrorMessage="1" showInputMessage="1" allowBlank="1" errorTitle="Ungültiger Status" error="Bitte einen Status aus der Liste wählen." type="list">
      <formula1>$V$9:$V$11</formula1>
    </dataValidation>
    <dataValidation sqref="E5:E104" showErrorMessage="1" showInputMessage="1" allowBlank="1" errorTitle="Ungültiger Absatz" error="Bitte einen nicht negativen ganzen Absatz innerhalb der Prüfgrenze eingeben." type="whole" operator="between">
      <formula1>0</formula1>
      <formula2>$V$4</formula2>
    </dataValidation>
    <dataValidation sqref="F5:F104" showErrorMessage="1" showInputMessage="1" allowBlank="1" errorTitle="Ungültiger Preis" error="Bitte einen nicht negativen Nettopreis innerhalb der Prüfgrenze eingeben." type="decimal" operator="between">
      <formula1>0</formula1>
      <formula2>$V$5</formula2>
    </dataValidation>
    <dataValidation sqref="G5:I104" showErrorMessage="1" showInputMessage="1" allowBlank="1" errorTitle="Ungültige Kosten" error="Bitte nicht negative Einzelkosten innerhalb der Prüfgrenze eingeben." type="decimal" operator="between">
      <formula1>0</formula1>
      <formula2>$V$6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42" customWidth="1" min="4" max="4"/>
    <col width="3" customWidth="1" min="5" max="5"/>
    <col width="20" customWidth="1" min="6" max="6"/>
    <col width="3" customWidth="1" min="7" max="7"/>
    <col width="18" customWidth="1" min="8" max="8"/>
  </cols>
  <sheetData>
    <row r="1" ht="28" customHeight="1">
      <c r="A1" s="1" t="inlineStr">
        <is>
          <t>Parameter und Prüfwerte</t>
        </is>
      </c>
    </row>
    <row r="2">
      <c r="A2" s="2" t="inlineStr">
        <is>
          <t>Gelbe Zellen sind veränderbare interne Annahmen und Listen für die Speisekartenanalyse.</t>
        </is>
      </c>
    </row>
    <row r="3">
      <c r="A3" s="5" t="inlineStr">
        <is>
          <t>Parameter</t>
        </is>
      </c>
      <c r="B3" s="5" t="inlineStr">
        <is>
          <t>Wert</t>
        </is>
      </c>
      <c r="C3" s="5" t="inlineStr">
        <is>
          <t>Einheit</t>
        </is>
      </c>
      <c r="D3" s="5" t="inlineStr">
        <is>
          <t>Verwendung</t>
        </is>
      </c>
      <c r="F3" s="16" t="inlineStr">
        <is>
          <t>Kategorien</t>
        </is>
      </c>
      <c r="H3" s="16" t="inlineStr">
        <is>
          <t>Statuswerte</t>
        </is>
      </c>
    </row>
    <row r="4">
      <c r="A4" s="4" t="inlineStr">
        <is>
          <t>Auswertungszeitraum von</t>
        </is>
      </c>
      <c r="B4" s="29" t="n">
        <v>46204</v>
      </c>
      <c r="C4" s="4" t="inlineStr">
        <is>
          <t>Datum</t>
        </is>
      </c>
      <c r="D4" s="4" t="inlineStr">
        <is>
          <t>Beginn des betrachteten Zeitraums</t>
        </is>
      </c>
      <c r="F4" s="17" t="inlineStr">
        <is>
          <t>Vorspeise</t>
        </is>
      </c>
      <c r="H4" s="17" t="inlineStr">
        <is>
          <t>Aktiv</t>
        </is>
      </c>
    </row>
    <row r="5">
      <c r="A5" s="6" t="inlineStr">
        <is>
          <t>Auswertungszeitraum bis</t>
        </is>
      </c>
      <c r="B5" s="29" t="n">
        <v>46295</v>
      </c>
      <c r="C5" s="6" t="inlineStr">
        <is>
          <t>Datum</t>
        </is>
      </c>
      <c r="D5" s="6" t="inlineStr">
        <is>
          <t>Ende des betrachteten Zeitraums</t>
        </is>
      </c>
      <c r="F5" s="17" t="inlineStr">
        <is>
          <t>Suppe</t>
        </is>
      </c>
      <c r="H5" s="17" t="inlineStr">
        <is>
          <t>Prüfen</t>
        </is>
      </c>
    </row>
    <row r="6">
      <c r="A6" s="4" t="inlineStr">
        <is>
          <t>Ziel-DB-Marge</t>
        </is>
      </c>
      <c r="B6" s="30" t="n">
        <v>0.55</v>
      </c>
      <c r="C6" s="4" t="inlineStr">
        <is>
          <t>Prozent</t>
        </is>
      </c>
      <c r="D6" s="4" t="inlineStr">
        <is>
          <t>Grenze für hohe Rentabilität</t>
        </is>
      </c>
      <c r="F6" s="17" t="inlineStr">
        <is>
          <t>Hauptgericht</t>
        </is>
      </c>
      <c r="H6" s="17" t="inlineStr">
        <is>
          <t>Pausiert</t>
        </is>
      </c>
    </row>
    <row r="7">
      <c r="A7" s="6" t="inlineStr">
        <is>
          <t>Warnschwelle DB-Marge</t>
        </is>
      </c>
      <c r="B7" s="30" t="n">
        <v>0.4</v>
      </c>
      <c r="C7" s="6" t="inlineStr">
        <is>
          <t>Prozent</t>
        </is>
      </c>
      <c r="D7" s="6" t="inlineStr">
        <is>
          <t>Warnung bei Unterschreitung</t>
        </is>
      </c>
      <c r="F7" s="17" t="inlineStr">
        <is>
          <t>Dessert</t>
        </is>
      </c>
    </row>
    <row r="8">
      <c r="A8" s="4" t="inlineStr">
        <is>
          <t>Absatzgrenze hohe Beliebtheit</t>
        </is>
      </c>
      <c r="B8" s="18" t="n">
        <v>120</v>
      </c>
      <c r="C8" s="4" t="inlineStr">
        <is>
          <t>Stück</t>
        </is>
      </c>
      <c r="D8" s="4" t="inlineStr">
        <is>
          <t>Trennung zwischen hohem und niedrigem Absatz</t>
        </is>
      </c>
      <c r="F8" s="17" t="inlineStr">
        <is>
          <t>Getränk</t>
        </is>
      </c>
    </row>
    <row r="9">
      <c r="A9" s="6" t="inlineStr">
        <is>
          <t>Maximal plausibler Absatz</t>
        </is>
      </c>
      <c r="B9" s="18" t="n">
        <v>10000</v>
      </c>
      <c r="C9" s="6" t="inlineStr">
        <is>
          <t>Stück</t>
        </is>
      </c>
      <c r="D9" s="6" t="inlineStr">
        <is>
          <t>Obergrenze der Eingabeprüfung</t>
        </is>
      </c>
    </row>
    <row r="10">
      <c r="A10" s="4" t="inlineStr">
        <is>
          <t>Maximaler Nettoverkaufspreis</t>
        </is>
      </c>
      <c r="B10" s="28" t="n">
        <v>250</v>
      </c>
      <c r="C10" s="4" t="inlineStr">
        <is>
          <t>Euro</t>
        </is>
      </c>
      <c r="D10" s="4" t="inlineStr">
        <is>
          <t>Obergrenze der Eingabeprüfung</t>
        </is>
      </c>
    </row>
    <row r="11">
      <c r="A11" s="6" t="inlineStr">
        <is>
          <t>Maximale variable Einzelkosten</t>
        </is>
      </c>
      <c r="B11" s="28" t="n">
        <v>150</v>
      </c>
      <c r="C11" s="6" t="inlineStr">
        <is>
          <t>Euro</t>
        </is>
      </c>
      <c r="D11" s="6" t="inlineStr">
        <is>
          <t>Obergrenze je Kostenfeld</t>
        </is>
      </c>
    </row>
    <row r="12"/>
    <row r="13">
      <c r="A13" s="15" t="inlineStr">
        <is>
          <t>Die Werte sind betriebsinterne Annahmen und keine garantierten Tarife, Normen oder Vorgaben.</t>
        </is>
      </c>
    </row>
  </sheetData>
  <mergeCells count="1">
    <mergeCell ref="A1:H1"/>
  </mergeCells>
  <dataValidations count="6">
    <dataValidation sqref="B4:B5" showErrorMessage="1" showInputMessage="1" allowBlank="1" errorTitle="Datumsprüfung" error="Bitte gültige Datumswerte in aufsteigender Reihenfolge eingeben." promptTitle="Auswertungszeitraum" prompt="Beginn und Ende müssen einen schlüssigen Zeitraum bilden." type="custom">
      <formula1>OR(B4="",AND(ISNUMBER(B4),OR($B$4="",$B$5="",$B$4&lt;=$B$5)))</formula1>
    </dataValidation>
    <dataValidation sqref="B6" showErrorMessage="1" showInputMessage="1" allowBlank="0" errorTitle="Ungültige Zielmarge" error="Bitte einen Prozentsatz zwischen 0 % und 100 % eingeben." type="decimal" operator="between">
      <formula1>0</formula1>
      <formula2>1</formula2>
    </dataValidation>
    <dataValidation sqref="B7" showErrorMessage="1" showInputMessage="1" allowBlank="0" errorTitle="Ungültige Warnschwelle" error="Die Warnschwelle muss zwischen 0 % und der Ziel-DB-Marge liegen." type="custom">
      <formula1>AND(ISNUMBER(B7),B7&gt;=0,B7&lt;=$B$6)</formula1>
    </dataValidation>
    <dataValidation sqref="B8" showErrorMessage="1" showInputMessage="1" allowBlank="0" errorTitle="Ungültige Absatzgrenze" error="Bitte eine ganze Zahl zwischen 1 und dem maximal plausiblen Absatz eingeben." type="whole" operator="between">
      <formula1>1</formula1>
      <formula2>$B$9</formula2>
    </dataValidation>
    <dataValidation sqref="B9" showErrorMessage="1" showInputMessage="1" allowBlank="0" errorTitle="Ungültiger Maximalabsatz" error="Bitte eine positive ganze Zahl eingeben." type="whole" operator="greaterThan">
      <formula1>0</formula1>
    </dataValidation>
    <dataValidation sqref="B10:B11" showErrorMessage="1" showInputMessage="1" allowBlank="0" errorTitle="Ungültige Betragsgrenze" error="Bitte einen positiven Betrag eingeben.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54" customWidth="1" min="2" max="2"/>
    <col width="34" customWidth="1" min="3" max="3"/>
    <col width="48" customWidth="1" min="4" max="4"/>
  </cols>
  <sheetData>
    <row r="1" ht="28" customHeight="1">
      <c r="A1" s="1" t="inlineStr">
        <is>
          <t>Hinweise zu Berechnung und Pflege</t>
        </is>
      </c>
    </row>
    <row r="2">
      <c r="A2" s="2" t="inlineStr">
        <is>
          <t>Kurzdokumentation der Formeln, Prüfbereiche und des Verhaltens bei leeren Eingaben.</t>
        </is>
      </c>
    </row>
    <row r="3">
      <c r="A3" s="5" t="inlineStr">
        <is>
          <t>Bereich</t>
        </is>
      </c>
      <c r="B3" s="5" t="inlineStr">
        <is>
          <t>Berechnung</t>
        </is>
      </c>
      <c r="C3" s="5" t="inlineStr">
        <is>
          <t>Quellspalten oder Bezug</t>
        </is>
      </c>
      <c r="D3" s="5" t="inlineStr">
        <is>
          <t>Leer- und Fehlerverhalten</t>
        </is>
      </c>
    </row>
    <row r="4" ht="48" customHeight="1">
      <c r="A4" s="22" t="inlineStr">
        <is>
          <t>Speisekarte J</t>
        </is>
      </c>
      <c r="B4" s="22" t="inlineStr">
        <is>
          <t>Umsatz netto ist Absatz multipliziert mit Nettoverkaufspreis je Stück.</t>
        </is>
      </c>
      <c r="C4" s="22" t="inlineStr">
        <is>
          <t>E × F derselben Zeile</t>
        </is>
      </c>
      <c r="D4" s="22" t="inlineStr">
        <is>
          <t>Ohne Artikel-ID, Absatz oder Preis bleibt das Ergebnis leer.</t>
        </is>
      </c>
    </row>
    <row r="5" ht="48" customHeight="1">
      <c r="A5" s="23" t="inlineStr">
        <is>
          <t>Speisekarte K bis N</t>
        </is>
      </c>
      <c r="B5" s="23" t="inlineStr">
        <is>
          <t>Einzelkosten werden addiert; daraus entstehen Gesamtkosten und Deckungsbeiträge.</t>
        </is>
      </c>
      <c r="C5" s="23" t="inlineStr">
        <is>
          <t>E sowie G bis I, anschließend J bis M</t>
        </is>
      </c>
      <c r="D5" s="23" t="inlineStr">
        <is>
          <t>Fehlt eine Kostenart, bleiben abhängige Ergebnisse leer.</t>
        </is>
      </c>
    </row>
    <row r="6" ht="48" customHeight="1">
      <c r="A6" s="22" t="inlineStr">
        <is>
          <t>Speisekarte O und P</t>
        </is>
      </c>
      <c r="B6" s="22" t="inlineStr">
        <is>
          <t>DB-Marge und Wareneinsatzquote werden auf den Nettoverkaufspreis bezogen.</t>
        </is>
      </c>
      <c r="C6" s="22" t="inlineStr">
        <is>
          <t>M ÷ F sowie G ÷ F</t>
        </is>
      </c>
      <c r="D6" s="22" t="inlineStr">
        <is>
          <t>IFERROR verhindert Divisionsfehler und gibt stattdessen eine leere Anzeige zurück.</t>
        </is>
      </c>
    </row>
    <row r="7" ht="48" customHeight="1">
      <c r="A7" s="23" t="inlineStr">
        <is>
          <t>Speisekarte Q</t>
        </is>
      </c>
      <c r="B7" s="23" t="inlineStr">
        <is>
          <t>Absatz wird mit der veränderbaren Beliebtheitsgrenze verglichen.</t>
        </is>
      </c>
      <c r="C7" s="23" t="inlineStr">
        <is>
          <t>E und Parameter B8</t>
        </is>
      </c>
      <c r="D7" s="23" t="inlineStr">
        <is>
          <t>Ohne Artikel-ID oder Absatz bleibt die Absatzklasse leer.</t>
        </is>
      </c>
    </row>
    <row r="8" ht="48" customHeight="1">
      <c r="A8" s="22" t="inlineStr">
        <is>
          <t>Speisekarte R</t>
        </is>
      </c>
      <c r="B8" s="22" t="inlineStr">
        <is>
          <t>Portfolio kombiniert Absatzklasse und Ziel-DB-Marge zu Star, Renner, Schläfer oder Verlierer.</t>
        </is>
      </c>
      <c r="C8" s="22" t="inlineStr">
        <is>
          <t>O, Q und Parameter B6</t>
        </is>
      </c>
      <c r="D8" s="22" t="inlineStr">
        <is>
          <t>Ohne vollständige Vorberechnung bleibt das Portfolio leer.</t>
        </is>
      </c>
    </row>
    <row r="9" ht="48" customHeight="1">
      <c r="A9" s="23" t="inlineStr">
        <is>
          <t>Speisekarte S</t>
        </is>
      </c>
      <c r="B9" s="23" t="inlineStr">
        <is>
          <t>Warnung prüft Pflichtangaben, negativen Deckungsbeitrag und niedrige Marge.</t>
        </is>
      </c>
      <c r="C9" s="23" t="inlineStr">
        <is>
          <t>A bis I, N, O und Parameter B7</t>
        </is>
      </c>
      <c r="D9" s="23" t="inlineStr">
        <is>
          <t>Leere unbenutzte Zeilen bleiben leer; belegte unvollständige Zeilen werden markiert.</t>
        </is>
      </c>
    </row>
    <row r="10" ht="48" customHeight="1">
      <c r="A10" s="22" t="inlineStr">
        <is>
          <t>Übersicht</t>
        </is>
      </c>
      <c r="B10" s="22" t="inlineStr">
        <is>
          <t>Summen und Quoten verwenden ausschließlich die vorbereiteten Zeilen der Speisekarte.</t>
        </is>
      </c>
      <c r="C10" s="22" t="inlineStr">
        <is>
          <t>Speisekarte Zeilen 5 bis 104</t>
        </is>
      </c>
      <c r="D10" s="22" t="inlineStr">
        <is>
          <t>Ohne erfasste Positionen bleiben Kennzahlen optisch leer.</t>
        </is>
      </c>
    </row>
    <row r="11" ht="48" customHeight="1">
      <c r="A11" s="23" t="inlineStr">
        <is>
          <t>Kategorieauswertung</t>
        </is>
      </c>
      <c r="B11" s="23" t="inlineStr">
        <is>
          <t>SUMIF fasst Absatz, Umsatz und Deckungsbeitrag je Kategorie zusammen.</t>
        </is>
      </c>
      <c r="C11" s="23" t="inlineStr">
        <is>
          <t>Kategorie C sowie E, J und N</t>
        </is>
      </c>
      <c r="D11" s="23" t="inlineStr">
        <is>
          <t>Leere Kategorien und fehlende Daten erzeugen keine bedeutungslosen Kennzahlen.</t>
        </is>
      </c>
    </row>
    <row r="12" ht="48" customHeight="1">
      <c r="A12" s="22" t="inlineStr">
        <is>
          <t>Stärkste Position</t>
        </is>
      </c>
      <c r="B12" s="22" t="inlineStr">
        <is>
          <t>INDEX und MATCH suchen die Bezeichnung zum höchsten Gesamt-Deckungsbeitrag.</t>
        </is>
      </c>
      <c r="C12" s="22" t="inlineStr">
        <is>
          <t>Bezeichnung B und Deckungsbeitrag N</t>
        </is>
      </c>
      <c r="D12" s="22" t="inlineStr">
        <is>
          <t>IFERROR liefert bei fehlender Suchgrundlage eine leere Anzeige.</t>
        </is>
      </c>
    </row>
    <row r="13" ht="48" customHeight="1">
      <c r="A13" s="23" t="inlineStr">
        <is>
          <t>Prüfzeilen</t>
        </is>
      </c>
      <c r="B13" s="23" t="inlineStr">
        <is>
          <t>Die erste, mittlere und letzte vorbereitete Zeile enthalten identisch fortgeschriebene Formeln.</t>
        </is>
      </c>
      <c r="C13" s="23" t="inlineStr">
        <is>
          <t>Zeile 5, Zeile 54 und Zeile 104</t>
        </is>
      </c>
      <c r="D13" s="23" t="inlineStr">
        <is>
          <t>Alle Bezüge bleiben in der jeweiligen Zeile; es gibt keine Selbstbezüge.</t>
        </is>
      </c>
    </row>
    <row r="14" ht="48" customHeight="1">
      <c r="A14" s="22" t="inlineStr">
        <is>
          <t>Validierungen</t>
        </is>
      </c>
      <c r="B14" s="22" t="inlineStr">
        <is>
          <t>Artikel-ID, Kategorie, Status, Absatz, Preis und Kosten werden im gesamten Eingabebereich geprüft.</t>
        </is>
      </c>
      <c r="C14" s="22" t="inlineStr">
        <is>
          <t>A5:A104, C5:I104</t>
        </is>
      </c>
      <c r="D14" s="22" t="inlineStr">
        <is>
          <t>Leere unbenutzte Zeilen sind zulässig; inkonsistente Eingaben lösen einen Hinweis aus.</t>
        </is>
      </c>
    </row>
    <row r="15" ht="48" customHeight="1">
      <c r="A15" s="23" t="inlineStr">
        <is>
          <t>Einordnung</t>
        </is>
      </c>
      <c r="B15" s="23" t="inlineStr">
        <is>
          <t>Alle Beispieldaten und Bezeichnungen sind frei erfunden.</t>
        </is>
      </c>
      <c r="C15" s="23" t="inlineStr">
        <is>
          <t>Gesamte Arbeitsmappe</t>
        </is>
      </c>
      <c r="D15" s="23" t="inlineStr">
        <is>
          <t>Die Datei ist eine bearbeitbare Kalkulationshilfe ohne amtlichen oder zertifizierenden Status.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2026-09-08T19:40:46Z</dcterms:created>
  <dcterms:modified xmlns:dcterms="http://purl.org/dc/terms/" xmlns:xsi="http://www.w3.org/2001/XMLSchema-instance" xsi:type="dcterms:W3CDTF">2026-09-08T19:40:46Z</dcterms:modified>
</cp:coreProperties>
</file>