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Parameter" sheetId="2" state="visible" r:id="rId2"/>
    <sheet xmlns:r="http://schemas.openxmlformats.org/officeDocument/2006/relationships" name="Aktionen" sheetId="3" state="visible" r:id="rId3"/>
    <sheet xmlns:r="http://schemas.openxmlformats.org/officeDocument/2006/relationships" name="Auswertung" sheetId="4" state="visible" r:id="rId4"/>
    <sheet xmlns:r="http://schemas.openxmlformats.org/officeDocument/2006/relationships" name="Hinweise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.##0,00 &quot;€&quot;"/>
    <numFmt numFmtId="165" formatCode="0,00 %"/>
    <numFmt numFmtId="166" formatCode="dd.mm.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F6872"/>
      <sz val="9"/>
    </font>
    <font>
      <name val="Aptos"/>
      <b val="1"/>
      <color rgb="00FFFFFF"/>
      <sz val="10"/>
    </font>
    <font>
      <name val="Aptos"/>
      <color rgb="00222222"/>
      <sz val="10"/>
    </font>
    <font>
      <name val="Aptos"/>
      <b val="1"/>
      <color rgb="00A84F2A"/>
      <sz val="10"/>
      <u val="single"/>
    </font>
    <font>
      <name val="Aptos"/>
      <b val="1"/>
      <color rgb="00222222"/>
      <sz val="10"/>
    </font>
  </fonts>
  <fills count="11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E7E9EC"/>
      </patternFill>
    </fill>
    <fill>
      <patternFill patternType="solid">
        <fgColor rgb="00FFF0AE"/>
      </patternFill>
    </fill>
    <fill>
      <patternFill patternType="solid">
        <fgColor rgb="00FFE699"/>
      </patternFill>
    </fill>
    <fill>
      <patternFill patternType="solid">
        <fgColor rgb="00F4CCCC"/>
      </patternFill>
    </fill>
    <fill>
      <patternFill patternType="solid">
        <fgColor rgb="00C6E0B4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left" vertical="center" wrapText="1"/>
    </xf>
    <xf numFmtId="0" fontId="6" fillId="4" borderId="1" pivotButton="0" quotePrefix="0" xfId="0"/>
    <xf numFmtId="0" fontId="4" fillId="4" borderId="1" pivotButton="0" quotePrefix="0" xfId="0"/>
    <xf numFmtId="0" fontId="6" fillId="4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left" vertical="center" wrapText="1"/>
    </xf>
    <xf numFmtId="0" fontId="6" fillId="8" borderId="1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left" vertical="center" wrapText="1"/>
    </xf>
    <xf numFmtId="0" fontId="6" fillId="10" borderId="1" applyAlignment="1" pivotButton="0" quotePrefix="0" xfId="0">
      <alignment horizontal="left" vertical="center" wrapText="1"/>
    </xf>
    <xf numFmtId="165" fontId="4" fillId="7" borderId="1" applyAlignment="1" applyProtection="1" pivotButton="0" quotePrefix="0" xfId="0">
      <alignment horizontal="right" vertical="center"/>
      <protection locked="0" hidden="0"/>
    </xf>
    <xf numFmtId="0" fontId="4" fillId="7" borderId="1" applyAlignment="1" applyProtection="1" pivotButton="0" quotePrefix="0" xfId="0">
      <alignment horizontal="left" vertical="center" wrapText="1"/>
      <protection locked="0" hidden="0"/>
    </xf>
    <xf numFmtId="164" fontId="4" fillId="7" borderId="1" applyAlignment="1" applyProtection="1" pivotButton="0" quotePrefix="0" xfId="0">
      <alignment horizontal="right" vertical="center"/>
      <protection locked="0" hidden="0"/>
    </xf>
    <xf numFmtId="0" fontId="3" fillId="2" borderId="1" applyAlignment="1" pivotButton="0" quotePrefix="0" xfId="0">
      <alignment horizontal="center" vertical="center" wrapText="1"/>
    </xf>
    <xf numFmtId="0" fontId="4" fillId="7" borderId="1" applyAlignment="1" applyProtection="1" pivotButton="0" quotePrefix="0" xfId="0">
      <alignment horizontal="center" vertical="center"/>
      <protection locked="0" hidden="0"/>
    </xf>
    <xf numFmtId="166" fontId="4" fillId="7" borderId="1" applyAlignment="1" applyProtection="1" pivotButton="0" quotePrefix="0" xfId="0">
      <alignment horizontal="center" vertical="center"/>
      <protection locked="0" hidden="0"/>
    </xf>
    <xf numFmtId="1" fontId="4" fillId="7" borderId="1" applyAlignment="1" applyProtection="1" pivotButton="0" quotePrefix="0" xfId="0">
      <alignment horizontal="center" vertical="center"/>
      <protection locked="0" hidden="0"/>
    </xf>
    <xf numFmtId="165" fontId="4" fillId="7" borderId="1" applyAlignment="1" applyProtection="1" pivotButton="0" quotePrefix="0" xfId="0">
      <alignment horizontal="center" vertical="center"/>
      <protection locked="0" hidden="0"/>
    </xf>
    <xf numFmtId="164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5" fontId="6" fillId="6" borderId="1" applyAlignment="1" pivotButton="0" quotePrefix="0" xfId="0">
      <alignment horizontal="right" vertical="center"/>
    </xf>
    <xf numFmtId="0" fontId="3" fillId="3" borderId="1" pivotButton="0" quotePrefix="0" xfId="0"/>
    <xf numFmtId="166" fontId="4" fillId="7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6"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  <dxf>
      <font>
        <name val="Aptos"/>
        <color rgb="009C0006"/>
        <sz val="10"/>
      </font>
    </dxf>
    <dxf>
      <font>
        <name val="Aptos"/>
        <b val="1"/>
        <color rgb="007F6000"/>
        <sz val="10"/>
      </font>
      <fill>
        <patternFill patternType="solid">
          <fgColor rgb="00FFD966"/>
        </patternFill>
      </fill>
    </dxf>
    <dxf>
      <font>
        <name val="Aptos"/>
        <b val="1"/>
        <color rgb="007F6000"/>
        <sz val="10"/>
      </font>
      <fill>
        <patternFill patternType="solid">
          <fgColor rgb="00FFE699"/>
        </patternFill>
      </fill>
    </dxf>
    <dxf>
      <font>
        <name val="Aptos"/>
        <b val="1"/>
        <color rgb="002F6B4F"/>
        <sz val="10"/>
      </font>
      <fill>
        <patternFill patternType="solid">
          <fgColor rgb="00C6E0B4"/>
        </patternFill>
      </fill>
    </dxf>
    <dxf>
      <font>
        <name val="Aptos"/>
        <b val="1"/>
        <color rgb="007F3100"/>
        <sz val="10"/>
      </font>
      <fill>
        <patternFill patternType="solid">
          <f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Aktionen" displayName="tblAktionen" ref="A5:X105" headerRowCount="1">
  <autoFilter ref="A5:X105"/>
  <tableColumns count="24">
    <tableColumn id="1" name="Aktions-ID"/>
    <tableColumn id="2" name="Angebot"/>
    <tableColumn id="3" name="Kategorie"/>
    <tableColumn id="4" name="Startdatum"/>
    <tableColumn id="5" name="Enddatum"/>
    <tableColumn id="6" name="Regulärer Preis je Einheit"/>
    <tableColumn id="7" name="Variable Kosten je Einheit"/>
    <tableColumn id="8" name="Basisabsatz"/>
    <tableColumn id="9" name="Rabatt"/>
    <tableColumn id="10" name="Aktionspreis je Einheit"/>
    <tableColumn id="11" name="Stück-DB regulär"/>
    <tableColumn id="12" name="Stück-DB Aktion"/>
    <tableColumn id="13" name="Zusätzliche Fixkosten"/>
    <tableColumn id="14" name="Erwarteter Aktionsabsatz"/>
    <tableColumn id="15" name="Aktionsumsatz"/>
    <tableColumn id="16" name="Gesamt-DB Aktion"/>
    <tableColumn id="17" name="Gesamt-DB ohne Aktion"/>
    <tableColumn id="18" name="DB-Abweichung"/>
    <tableColumn id="19" name="Mindestabsatz"/>
    <tableColumn id="20" name="Nötige Mehrmenge"/>
    <tableColumn id="21" name="Erwartete Absatzsteigerung"/>
    <tableColumn id="22" name="Nötige Absatzsteigerung"/>
    <tableColumn id="23" name="Status"/>
    <tableColumn id="24" name="Kommentar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inweise'!A1" TargetMode="External" Id="rId1"/><Relationship Type="http://schemas.openxmlformats.org/officeDocument/2006/relationships/hyperlink" Target="#'Parameter'!A1" TargetMode="External" Id="rId2"/><Relationship Type="http://schemas.openxmlformats.org/officeDocument/2006/relationships/hyperlink" Target="#'Aktionen'!A1" TargetMode="External" Id="rId3"/><Relationship Type="http://schemas.openxmlformats.org/officeDocument/2006/relationships/hyperlink" Target="#'Auswertung'!A1" TargetMode="Externa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F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63" customWidth="1" min="2" max="2"/>
    <col width="3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1" t="inlineStr">
        <is>
          <t>Übersicht Rabattaktionskalkulation</t>
        </is>
      </c>
      <c r="B1" s="2" t="n"/>
      <c r="C1" s="2" t="n"/>
      <c r="D1" s="2" t="n"/>
      <c r="E1" s="2" t="n"/>
      <c r="F1" s="3" t="n"/>
    </row>
    <row r="2" ht="24" customHeight="1">
      <c r="A2" s="4" t="inlineStr">
        <is>
          <t>Arbeitsmappe zur operativen Beurteilung zeitlich begrenzter, fiktiver Rabattaktionen.</t>
        </is>
      </c>
    </row>
    <row r="3" ht="21" customHeight="1">
      <c r="A3" s="5" t="inlineStr">
        <is>
          <t>Arbeitsablauf</t>
        </is>
      </c>
      <c r="B3" s="5" t="n"/>
      <c r="C3" s="5" t="n"/>
      <c r="D3" s="5" t="n"/>
      <c r="E3" s="5" t="n"/>
      <c r="F3" s="5" t="n"/>
    </row>
    <row r="4" ht="28" customHeight="1">
      <c r="A4" s="6" t="inlineStr">
        <is>
          <t>Hinweise</t>
        </is>
      </c>
      <c r="B4" s="7" t="inlineStr">
        <is>
          <t>Zweck, Abgrenzung, Eingabereihenfolge und Farblegende lesen.</t>
        </is>
      </c>
      <c r="C4" s="7" t="n"/>
      <c r="D4" s="7" t="n"/>
      <c r="E4" s="7" t="n"/>
      <c r="F4" s="7" t="n"/>
    </row>
    <row r="5" ht="28" customHeight="1">
      <c r="A5" s="8" t="inlineStr">
        <is>
          <t>Parameter</t>
        </is>
      </c>
      <c r="B5" s="9" t="inlineStr">
        <is>
          <t>Veränderbare Warnschwellen und Kategorien prüfen.</t>
        </is>
      </c>
      <c r="C5" s="9" t="n"/>
      <c r="D5" s="9" t="n"/>
      <c r="E5" s="9" t="n"/>
      <c r="F5" s="9" t="n"/>
    </row>
    <row r="6" ht="28" customHeight="1">
      <c r="A6" s="6" t="inlineStr">
        <is>
          <t>Aktionen</t>
        </is>
      </c>
      <c r="B6" s="7" t="inlineStr">
        <is>
          <t>Aktionsannahmen in den hellgelben Zellen erfassen.</t>
        </is>
      </c>
      <c r="C6" s="7" t="n"/>
      <c r="D6" s="7" t="n"/>
      <c r="E6" s="7" t="n"/>
      <c r="F6" s="7" t="n"/>
    </row>
    <row r="7" ht="28" customHeight="1">
      <c r="A7" s="8" t="inlineStr">
        <is>
          <t>Auswertung</t>
        </is>
      </c>
      <c r="B7" s="9" t="inlineStr">
        <is>
          <t>Gesamtergebnis und auffällige Aktionen beurteilen.</t>
        </is>
      </c>
      <c r="C7" s="9" t="n"/>
      <c r="D7" s="9" t="n"/>
      <c r="E7" s="9" t="n"/>
      <c r="F7" s="9" t="n"/>
    </row>
    <row r="8"/>
    <row r="9" ht="21" customHeight="1">
      <c r="A9" s="5" t="inlineStr">
        <is>
          <t>Aktueller Arbeitsstand</t>
        </is>
      </c>
      <c r="B9" s="5" t="n"/>
      <c r="C9" s="5" t="n"/>
      <c r="D9" s="5" t="n"/>
      <c r="E9" s="5" t="n"/>
      <c r="F9" s="5" t="n"/>
    </row>
    <row r="10" ht="25" customHeight="1">
      <c r="A10" s="10" t="inlineStr">
        <is>
          <t>Erfasste Aktionen</t>
        </is>
      </c>
      <c r="B10" s="11">
        <f>Auswertung!B3</f>
        <v/>
      </c>
    </row>
    <row r="11" ht="25" customHeight="1">
      <c r="A11" s="12" t="inlineStr">
        <is>
          <t>Auffällige Aktionen</t>
        </is>
      </c>
      <c r="B11" s="11">
        <f>Auswertung!B8</f>
        <v/>
      </c>
    </row>
    <row r="12" ht="25" customHeight="1">
      <c r="A12" s="10" t="inlineStr">
        <is>
          <t>Erwartete DB-Abweichung</t>
        </is>
      </c>
      <c r="B12" s="13">
        <f>Auswertung!B6</f>
        <v/>
      </c>
    </row>
    <row r="13" ht="36" customHeight="1">
      <c r="A13" s="12" t="inlineStr">
        <is>
          <t>Einordnung</t>
        </is>
      </c>
      <c r="B13" s="14">
        <f>IF(B10=0,"Noch keine Aktion erfasst",IF(B11=0,"Keine Auffälligkeit nach den hinterlegten Schwellen","Prüfung erforderlich"))</f>
        <v/>
      </c>
    </row>
    <row r="14"/>
    <row r="15" ht="32" customHeight="1">
      <c r="A15" s="4" t="inlineStr">
        <is>
          <t>Die Kurzsicht übernimmt nur verdichtete Werte aus der Auswertung. Die fachliche Prüfung erfolgt je Aktion im Blatt „Aktionen“.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1">
    <mergeCell ref="A1:F1"/>
  </mergeCells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F0AE"/>
    <outlinePr summaryBelow="1" summaryRight="1"/>
    <pageSetUpPr/>
  </sheetPr>
  <dimension ref="A1:D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9" customWidth="1" min="2" max="2"/>
    <col width="17" customWidth="1" min="3" max="3"/>
    <col width="24" customWidth="1" min="4" max="4"/>
  </cols>
  <sheetData>
    <row r="1" ht="28" customHeight="1">
      <c r="A1" s="1" t="inlineStr">
        <is>
          <t>Parameter und gültige Kategorien</t>
        </is>
      </c>
      <c r="B1" s="2" t="n"/>
      <c r="C1" s="2" t="n"/>
      <c r="D1" s="3" t="n"/>
    </row>
    <row r="2">
      <c r="A2" s="17" t="inlineStr">
        <is>
          <t>Warnschwelle Rabatt</t>
        </is>
      </c>
      <c r="B2" s="23" t="n">
        <v>0.25</v>
      </c>
      <c r="C2" s="17" t="inlineStr">
        <is>
          <t>Kategorie 1</t>
        </is>
      </c>
      <c r="D2" s="24" t="inlineStr">
        <is>
          <t>Speise</t>
        </is>
      </c>
    </row>
    <row r="3">
      <c r="A3" s="18" t="inlineStr">
        <is>
          <t>Warnschwelle DB-Abweichung</t>
        </is>
      </c>
      <c r="B3" s="23" t="n">
        <v>-0.1</v>
      </c>
      <c r="C3" s="18" t="inlineStr">
        <is>
          <t>Kategorie 2</t>
        </is>
      </c>
      <c r="D3" s="24" t="inlineStr">
        <is>
          <t>Getränk</t>
        </is>
      </c>
    </row>
    <row r="4">
      <c r="A4" s="17" t="inlineStr">
        <is>
          <t>Maximal eingebbarer Rabatt</t>
        </is>
      </c>
      <c r="B4" s="23" t="n">
        <v>0.8</v>
      </c>
      <c r="C4" s="17" t="inlineStr">
        <is>
          <t>Kategorie 3</t>
        </is>
      </c>
      <c r="D4" s="24" t="inlineStr">
        <is>
          <t>Menü</t>
        </is>
      </c>
    </row>
    <row r="5">
      <c r="A5" s="18" t="inlineStr">
        <is>
          <t>Mindest-Stück-DB Aktion</t>
        </is>
      </c>
      <c r="B5" s="25" t="n">
        <v>0</v>
      </c>
      <c r="C5" s="18" t="inlineStr">
        <is>
          <t>Kategorie 4</t>
        </is>
      </c>
      <c r="D5" s="24" t="inlineStr">
        <is>
          <t>Catering-Paket</t>
        </is>
      </c>
    </row>
    <row r="6">
      <c r="A6" s="17" t="n"/>
      <c r="B6" s="7" t="n"/>
      <c r="C6" s="17" t="inlineStr">
        <is>
          <t>Kategorie 5</t>
        </is>
      </c>
      <c r="D6" s="24" t="inlineStr">
        <is>
          <t>Sonstiges</t>
        </is>
      </c>
    </row>
    <row r="7"/>
    <row r="8" ht="21" customHeight="1">
      <c r="A8" s="5" t="inlineStr">
        <is>
          <t>Anwendung</t>
        </is>
      </c>
      <c r="B8" s="5" t="n"/>
      <c r="C8" s="5" t="n"/>
      <c r="D8" s="5" t="n"/>
    </row>
    <row r="9" ht="38" customHeight="1">
      <c r="A9" s="4" t="inlineStr">
        <is>
          <t>Die Werte steuern Warnungen und Statusmeldungen. Änderungen wirken auf alle 100 vorbereiteten Aktionszeilen und sind als betriebsindividuelle Annahmen zu prüfen.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1">
    <mergeCell ref="A1:D1"/>
  </mergeCells>
  <dataValidations count="5">
    <dataValidation sqref="B2" showErrorMessage="1" showInputMessage="1" allowBlank="0" errorTitle="Ungültige Warnschwelle" error="Die Warnschwelle muss zwischen 0 % und dem maximalen Rabatt liegen." type="custom" errorStyle="stop">
      <formula1>=AND(ISNUMBER(B2),B2&gt;=0,B2&lt;=B4)</formula1>
    </dataValidation>
    <dataValidation sqref="B3" showErrorMessage="1" showInputMessage="1" allowBlank="0" errorTitle="Ungültige DB-Schwelle" error="Bitte einen Prozentwert zwischen -100 % und 100 % eingeben." type="decimal" errorStyle="stop" operator="between">
      <formula1>-1</formula1>
      <formula2>1</formula2>
    </dataValidation>
    <dataValidation sqref="B4" showErrorMessage="1" showInputMessage="1" allowBlank="0" errorTitle="Ungültiger Maximalrabatt" error="Der Wert muss zwischen der Warnschwelle und 100 % liegen." type="custom" errorStyle="stop">
      <formula1>=AND(ISNUMBER(B4),B4&gt;=0,B4&lt;=1,B4&gt;=B2)</formula1>
    </dataValidation>
    <dataValidation sqref="B5" showErrorMessage="1" showInputMessage="1" allowBlank="0" errorTitle="Ungültiger Mindestwert" error="Der Mindest-Stückdeckungsbeitrag darf nicht negativ sein." type="decimal" errorStyle="stop" operator="greaterThanOrEqual">
      <formula1>0</formula1>
    </dataValidation>
    <dataValidation sqref="D2:D6" showErrorMessage="1" showInputMessage="1" allowBlank="0" errorTitle="Ungültige Kategorie" error="Kategorien dürfen nicht leer oder doppelt vorhanden sein." type="custom" errorStyle="stop">
      <formula1>=AND(D2&lt;&gt;"",COUNTIF($D$2:$D$6,D2)=1)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X105"/>
  <sheetViews>
    <sheetView showGridLines="0" zoomScale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9" customWidth="1" min="3" max="3"/>
    <col width="13" customWidth="1" min="4" max="4"/>
    <col width="13" customWidth="1" min="5" max="5"/>
    <col width="18" customWidth="1" min="6" max="6"/>
    <col width="18" customWidth="1" min="7" max="7"/>
    <col width="13" customWidth="1" min="8" max="8"/>
    <col width="12" customWidth="1" min="9" max="9"/>
    <col width="18" customWidth="1" min="10" max="10"/>
    <col width="17" customWidth="1" min="11" max="11"/>
    <col width="17" customWidth="1" min="12" max="12"/>
    <col width="18" customWidth="1" min="13" max="13"/>
    <col width="18" customWidth="1" min="14" max="14"/>
    <col width="17" customWidth="1" min="15" max="15"/>
    <col width="18" customWidth="1" min="16" max="16"/>
    <col width="19" customWidth="1" min="17" max="17"/>
    <col width="17" customWidth="1" min="18" max="18"/>
    <col width="15" customWidth="1" min="19" max="19"/>
    <col width="16" customWidth="1" min="20" max="20"/>
    <col width="19" customWidth="1" min="21" max="21"/>
    <col width="19" customWidth="1" min="22" max="22"/>
    <col width="27" customWidth="1" min="23" max="23"/>
    <col width="34" customWidth="1" min="24" max="24"/>
  </cols>
  <sheetData>
    <row r="1" ht="28" customHeight="1">
      <c r="A1" s="1" t="inlineStr">
        <is>
          <t>Kalkulation der Rabattaktionen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3" t="n"/>
    </row>
    <row r="2" ht="23" customHeight="1">
      <c r="A2" s="5" t="inlineStr">
        <is>
          <t>Wertebasis</t>
        </is>
      </c>
      <c r="B2" s="4" t="inlineStr">
        <is>
          <t>Operative Nettowerte ohne Umsatzsteuerberechnung</t>
        </is>
      </c>
    </row>
    <row r="3" ht="23" customHeight="1">
      <c r="A3" s="5" t="inlineStr">
        <is>
          <t>Eingaben</t>
        </is>
      </c>
      <c r="B3" s="4" t="inlineStr">
        <is>
          <t>Spalten A bis I, M, N und X; leere Aktions-ID bedeutet unbenutzte Zeile</t>
        </is>
      </c>
    </row>
    <row r="4" ht="23" customHeight="1">
      <c r="A4" s="5" t="inlineStr">
        <is>
          <t>Auswertung</t>
        </is>
      </c>
      <c r="B4" s="4" t="inlineStr">
        <is>
          <t>Graue Zellen werden automatisch berechnet; Warnschwellen stammen aus „Parameter“</t>
        </is>
      </c>
    </row>
    <row r="5" ht="58" customHeight="1">
      <c r="A5" s="26" t="inlineStr">
        <is>
          <t>Aktions-ID</t>
        </is>
      </c>
      <c r="B5" s="26" t="inlineStr">
        <is>
          <t>Angebot</t>
        </is>
      </c>
      <c r="C5" s="26" t="inlineStr">
        <is>
          <t>Kategorie</t>
        </is>
      </c>
      <c r="D5" s="26" t="inlineStr">
        <is>
          <t>Startdatum</t>
        </is>
      </c>
      <c r="E5" s="26" t="inlineStr">
        <is>
          <t>Enddatum</t>
        </is>
      </c>
      <c r="F5" s="26" t="inlineStr">
        <is>
          <t>Regulärer Preis je Einheit</t>
        </is>
      </c>
      <c r="G5" s="26" t="inlineStr">
        <is>
          <t>Variable Kosten je Einheit</t>
        </is>
      </c>
      <c r="H5" s="26" t="inlineStr">
        <is>
          <t>Basisabsatz</t>
        </is>
      </c>
      <c r="I5" s="26" t="inlineStr">
        <is>
          <t>Rabatt</t>
        </is>
      </c>
      <c r="J5" s="26" t="inlineStr">
        <is>
          <t>Aktionspreis je Einheit</t>
        </is>
      </c>
      <c r="K5" s="26" t="inlineStr">
        <is>
          <t>Stück-DB regulär</t>
        </is>
      </c>
      <c r="L5" s="26" t="inlineStr">
        <is>
          <t>Stück-DB Aktion</t>
        </is>
      </c>
      <c r="M5" s="26" t="inlineStr">
        <is>
          <t>Zusätzliche Fixkosten</t>
        </is>
      </c>
      <c r="N5" s="26" t="inlineStr">
        <is>
          <t>Erwarteter Aktionsabsatz</t>
        </is>
      </c>
      <c r="O5" s="26" t="inlineStr">
        <is>
          <t>Aktionsumsatz</t>
        </is>
      </c>
      <c r="P5" s="26" t="inlineStr">
        <is>
          <t>Gesamt-DB Aktion</t>
        </is>
      </c>
      <c r="Q5" s="26" t="inlineStr">
        <is>
          <t>Gesamt-DB ohne Aktion</t>
        </is>
      </c>
      <c r="R5" s="26" t="inlineStr">
        <is>
          <t>DB-Abweichung</t>
        </is>
      </c>
      <c r="S5" s="26" t="inlineStr">
        <is>
          <t>Mindestabsatz</t>
        </is>
      </c>
      <c r="T5" s="26" t="inlineStr">
        <is>
          <t>Nötige Mehrmenge</t>
        </is>
      </c>
      <c r="U5" s="26" t="inlineStr">
        <is>
          <t>Erwartete Absatzsteigerung</t>
        </is>
      </c>
      <c r="V5" s="26" t="inlineStr">
        <is>
          <t>Nötige Absatzsteigerung</t>
        </is>
      </c>
      <c r="W5" s="26" t="inlineStr">
        <is>
          <t>Status</t>
        </is>
      </c>
      <c r="X5" s="26" t="inlineStr">
        <is>
          <t>Kommentar</t>
        </is>
      </c>
    </row>
    <row r="6" ht="32" customHeight="1">
      <c r="A6" s="27" t="inlineStr">
        <is>
          <t>RA-001</t>
        </is>
      </c>
      <c r="B6" s="24" t="inlineStr">
        <is>
          <t>Mittagsnudeln</t>
        </is>
      </c>
      <c r="C6" s="27" t="inlineStr">
        <is>
          <t>Speise</t>
        </is>
      </c>
      <c r="D6" s="40" t="n">
        <v>46296</v>
      </c>
      <c r="E6" s="40" t="n">
        <v>46302</v>
      </c>
      <c r="F6" s="25" t="n">
        <v>12.5</v>
      </c>
      <c r="G6" s="25" t="n">
        <v>4.1</v>
      </c>
      <c r="H6" s="29" t="n">
        <v>120</v>
      </c>
      <c r="I6" s="30" t="n">
        <v>0.1</v>
      </c>
      <c r="J6" s="31">
        <f>IF(OR($A6="",F6="",I6=""),"",IFERROR(F6*(1-I6),""))</f>
        <v/>
      </c>
      <c r="K6" s="31">
        <f>IF(OR($A6="",F6="",G6=""),"",F6-G6)</f>
        <v/>
      </c>
      <c r="L6" s="31">
        <f>IF(OR($A6="",J6="",G6=""),"",J6-G6)</f>
        <v/>
      </c>
      <c r="M6" s="25" t="n">
        <v>45</v>
      </c>
      <c r="N6" s="29" t="n">
        <v>145</v>
      </c>
      <c r="O6" s="31">
        <f>IF(OR($A6="",J6="",N6=""),"",J6*N6)</f>
        <v/>
      </c>
      <c r="P6" s="31">
        <f>IF(OR($A6="",L6="",M6="",N6=""),"",L6*N6-M6)</f>
        <v/>
      </c>
      <c r="Q6" s="31">
        <f>IF(OR($A6="",H6="",K6=""),"",H6*K6)</f>
        <v/>
      </c>
      <c r="R6" s="31">
        <f>IF(OR(P6="",Q6=""),"",P6-Q6)</f>
        <v/>
      </c>
      <c r="S6" s="32">
        <f>IF(OR(Q6="",M6="",L6="",L6&lt;=0),"",IFERROR(ROUNDUP((Q6+M6)/L6,0),""))</f>
        <v/>
      </c>
      <c r="T6" s="32">
        <f>IF(S6="","",MAX(0,S6-H6))</f>
        <v/>
      </c>
      <c r="U6" s="33">
        <f>IF(OR(N6="",H6=""),"",IFERROR(N6/H6-1,""))</f>
        <v/>
      </c>
      <c r="V6" s="33">
        <f>IF(OR(S6="",H6=""),"",IFERROR(S6/H6-1,""))</f>
        <v/>
      </c>
      <c r="W6" s="34">
        <f>IF($A6="","",IF(OR(COUNTBLANK($B6:$I6)&gt;0,$M6="",$N6=""),"Eingabe unvollständig",IF(OR(K6&lt;=0,L6&lt;=Parameter!$B$5),"Kritisch: Stück-DB",IF(I6&gt;Parameter!$B$2,"Prüfen: hoher Rabatt",IF(IFERROR(R6/Q6,0)&lt;Parameter!$B$3,"Prüfen: DB-Rückgang",IF(N6&lt;S6,"Prüfen: Mindestabsatz","Plausibel"))))))</f>
        <v/>
      </c>
      <c r="X6" s="24" t="inlineStr">
        <is>
          <t>Fiktives Rechenbeispiel: Mittagswoche</t>
        </is>
      </c>
    </row>
    <row r="7" ht="32" customHeight="1">
      <c r="A7" s="27" t="inlineStr">
        <is>
          <t>RA-002</t>
        </is>
      </c>
      <c r="B7" s="24" t="inlineStr">
        <is>
          <t>Gemüseburger</t>
        </is>
      </c>
      <c r="C7" s="27" t="inlineStr">
        <is>
          <t>Speise</t>
        </is>
      </c>
      <c r="D7" s="40" t="n">
        <v>46303</v>
      </c>
      <c r="E7" s="40" t="n">
        <v>46309</v>
      </c>
      <c r="F7" s="25" t="n">
        <v>14.8</v>
      </c>
      <c r="G7" s="25" t="n">
        <v>5.2</v>
      </c>
      <c r="H7" s="29" t="n">
        <v>90</v>
      </c>
      <c r="I7" s="30" t="n">
        <v>0.15</v>
      </c>
      <c r="J7" s="31">
        <f>IF(OR($A7="",F7="",I7=""),"",IFERROR(F7*(1-I7),""))</f>
        <v/>
      </c>
      <c r="K7" s="31">
        <f>IF(OR($A7="",F7="",G7=""),"",F7-G7)</f>
        <v/>
      </c>
      <c r="L7" s="31">
        <f>IF(OR($A7="",J7="",G7=""),"",J7-G7)</f>
        <v/>
      </c>
      <c r="M7" s="25" t="n">
        <v>60</v>
      </c>
      <c r="N7" s="29" t="n">
        <v>120</v>
      </c>
      <c r="O7" s="31">
        <f>IF(OR($A7="",J7="",N7=""),"",J7*N7)</f>
        <v/>
      </c>
      <c r="P7" s="31">
        <f>IF(OR($A7="",L7="",M7="",N7=""),"",L7*N7-M7)</f>
        <v/>
      </c>
      <c r="Q7" s="31">
        <f>IF(OR($A7="",H7="",K7=""),"",H7*K7)</f>
        <v/>
      </c>
      <c r="R7" s="31">
        <f>IF(OR(P7="",Q7=""),"",P7-Q7)</f>
        <v/>
      </c>
      <c r="S7" s="32">
        <f>IF(OR(Q7="",M7="",L7="",L7&lt;=0),"",IFERROR(ROUNDUP((Q7+M7)/L7,0),""))</f>
        <v/>
      </c>
      <c r="T7" s="32">
        <f>IF(S7="","",MAX(0,S7-H7))</f>
        <v/>
      </c>
      <c r="U7" s="33">
        <f>IF(OR(N7="",H7=""),"",IFERROR(N7/H7-1,""))</f>
        <v/>
      </c>
      <c r="V7" s="33">
        <f>IF(OR(S7="",H7=""),"",IFERROR(S7/H7-1,""))</f>
        <v/>
      </c>
      <c r="W7" s="34">
        <f>IF($A7="","",IF(OR(COUNTBLANK($B7:$I7)&gt;0,$M7="",$N7=""),"Eingabe unvollständig",IF(OR(K7&lt;=0,L7&lt;=Parameter!$B$5),"Kritisch: Stück-DB",IF(I7&gt;Parameter!$B$2,"Prüfen: hoher Rabatt",IF(IFERROR(R7/Q7,0)&lt;Parameter!$B$3,"Prüfen: DB-Rückgang",IF(N7&lt;S7,"Prüfen: Mindestabsatz","Plausibel"))))))</f>
        <v/>
      </c>
      <c r="X7" s="24" t="inlineStr">
        <is>
          <t>Fiktives Rechenbeispiel: Burgerwoche</t>
        </is>
      </c>
    </row>
    <row r="8" ht="32" customHeight="1">
      <c r="A8" s="27" t="inlineStr">
        <is>
          <t>RA-003</t>
        </is>
      </c>
      <c r="B8" s="24" t="inlineStr">
        <is>
          <t>Hauslimonade</t>
        </is>
      </c>
      <c r="C8" s="27" t="inlineStr">
        <is>
          <t>Getränk</t>
        </is>
      </c>
      <c r="D8" s="40" t="n">
        <v>46310</v>
      </c>
      <c r="E8" s="40" t="n">
        <v>46316</v>
      </c>
      <c r="F8" s="25" t="n">
        <v>4.6</v>
      </c>
      <c r="G8" s="25" t="n">
        <v>0.95</v>
      </c>
      <c r="H8" s="29" t="n">
        <v>210</v>
      </c>
      <c r="I8" s="30" t="n">
        <v>0.2</v>
      </c>
      <c r="J8" s="31">
        <f>IF(OR($A8="",F8="",I8=""),"",IFERROR(F8*(1-I8),""))</f>
        <v/>
      </c>
      <c r="K8" s="31">
        <f>IF(OR($A8="",F8="",G8=""),"",F8-G8)</f>
        <v/>
      </c>
      <c r="L8" s="31">
        <f>IF(OR($A8="",J8="",G8=""),"",J8-G8)</f>
        <v/>
      </c>
      <c r="M8" s="25" t="n">
        <v>35</v>
      </c>
      <c r="N8" s="29" t="n">
        <v>285</v>
      </c>
      <c r="O8" s="31">
        <f>IF(OR($A8="",J8="",N8=""),"",J8*N8)</f>
        <v/>
      </c>
      <c r="P8" s="31">
        <f>IF(OR($A8="",L8="",M8="",N8=""),"",L8*N8-M8)</f>
        <v/>
      </c>
      <c r="Q8" s="31">
        <f>IF(OR($A8="",H8="",K8=""),"",H8*K8)</f>
        <v/>
      </c>
      <c r="R8" s="31">
        <f>IF(OR(P8="",Q8=""),"",P8-Q8)</f>
        <v/>
      </c>
      <c r="S8" s="32">
        <f>IF(OR(Q8="",M8="",L8="",L8&lt;=0),"",IFERROR(ROUNDUP((Q8+M8)/L8,0),""))</f>
        <v/>
      </c>
      <c r="T8" s="32">
        <f>IF(S8="","",MAX(0,S8-H8))</f>
        <v/>
      </c>
      <c r="U8" s="33">
        <f>IF(OR(N8="",H8=""),"",IFERROR(N8/H8-1,""))</f>
        <v/>
      </c>
      <c r="V8" s="33">
        <f>IF(OR(S8="",H8=""),"",IFERROR(S8/H8-1,""))</f>
        <v/>
      </c>
      <c r="W8" s="34">
        <f>IF($A8="","",IF(OR(COUNTBLANK($B8:$I8)&gt;0,$M8="",$N8=""),"Eingabe unvollständig",IF(OR(K8&lt;=0,L8&lt;=Parameter!$B$5),"Kritisch: Stück-DB",IF(I8&gt;Parameter!$B$2,"Prüfen: hoher Rabatt",IF(IFERROR(R8/Q8,0)&lt;Parameter!$B$3,"Prüfen: DB-Rückgang",IF(N8&lt;S8,"Prüfen: Mindestabsatz","Plausibel"))))))</f>
        <v/>
      </c>
      <c r="X8" s="24" t="inlineStr">
        <is>
          <t>Fiktives Rechenbeispiel: Getränkewoche</t>
        </is>
      </c>
    </row>
    <row r="9" ht="32" customHeight="1">
      <c r="A9" s="27" t="inlineStr">
        <is>
          <t>RA-004</t>
        </is>
      </c>
      <c r="B9" s="24" t="inlineStr">
        <is>
          <t>Brunchplatte</t>
        </is>
      </c>
      <c r="C9" s="27" t="inlineStr">
        <is>
          <t>Menü</t>
        </is>
      </c>
      <c r="D9" s="40" t="n">
        <v>46317</v>
      </c>
      <c r="E9" s="40" t="n">
        <v>46320</v>
      </c>
      <c r="F9" s="25" t="n">
        <v>18.9</v>
      </c>
      <c r="G9" s="25" t="n">
        <v>7.4</v>
      </c>
      <c r="H9" s="29" t="n">
        <v>70</v>
      </c>
      <c r="I9" s="30" t="n">
        <v>0.1</v>
      </c>
      <c r="J9" s="31">
        <f>IF(OR($A9="",F9="",I9=""),"",IFERROR(F9*(1-I9),""))</f>
        <v/>
      </c>
      <c r="K9" s="31">
        <f>IF(OR($A9="",F9="",G9=""),"",F9-G9)</f>
        <v/>
      </c>
      <c r="L9" s="31">
        <f>IF(OR($A9="",J9="",G9=""),"",J9-G9)</f>
        <v/>
      </c>
      <c r="M9" s="25" t="n">
        <v>80</v>
      </c>
      <c r="N9" s="29" t="n">
        <v>82</v>
      </c>
      <c r="O9" s="31">
        <f>IF(OR($A9="",J9="",N9=""),"",J9*N9)</f>
        <v/>
      </c>
      <c r="P9" s="31">
        <f>IF(OR($A9="",L9="",M9="",N9=""),"",L9*N9-M9)</f>
        <v/>
      </c>
      <c r="Q9" s="31">
        <f>IF(OR($A9="",H9="",K9=""),"",H9*K9)</f>
        <v/>
      </c>
      <c r="R9" s="31">
        <f>IF(OR(P9="",Q9=""),"",P9-Q9)</f>
        <v/>
      </c>
      <c r="S9" s="32">
        <f>IF(OR(Q9="",M9="",L9="",L9&lt;=0),"",IFERROR(ROUNDUP((Q9+M9)/L9,0),""))</f>
        <v/>
      </c>
      <c r="T9" s="32">
        <f>IF(S9="","",MAX(0,S9-H9))</f>
        <v/>
      </c>
      <c r="U9" s="33">
        <f>IF(OR(N9="",H9=""),"",IFERROR(N9/H9-1,""))</f>
        <v/>
      </c>
      <c r="V9" s="33">
        <f>IF(OR(S9="",H9=""),"",IFERROR(S9/H9-1,""))</f>
        <v/>
      </c>
      <c r="W9" s="34">
        <f>IF($A9="","",IF(OR(COUNTBLANK($B9:$I9)&gt;0,$M9="",$N9=""),"Eingabe unvollständig",IF(OR(K9&lt;=0,L9&lt;=Parameter!$B$5),"Kritisch: Stück-DB",IF(I9&gt;Parameter!$B$2,"Prüfen: hoher Rabatt",IF(IFERROR(R9/Q9,0)&lt;Parameter!$B$3,"Prüfen: DB-Rückgang",IF(N9&lt;S9,"Prüfen: Mindestabsatz","Plausibel"))))))</f>
        <v/>
      </c>
      <c r="X9" s="24" t="inlineStr">
        <is>
          <t>Fiktives Rechenbeispiel: Brunchaktion</t>
        </is>
      </c>
    </row>
    <row r="10" ht="32" customHeight="1">
      <c r="A10" s="27" t="inlineStr">
        <is>
          <t>RA-005</t>
        </is>
      </c>
      <c r="B10" s="24" t="inlineStr">
        <is>
          <t>Kaffeepaket</t>
        </is>
      </c>
      <c r="C10" s="27" t="inlineStr">
        <is>
          <t>Catering-Paket</t>
        </is>
      </c>
      <c r="D10" s="40" t="n">
        <v>46328</v>
      </c>
      <c r="E10" s="40" t="n">
        <v>46332</v>
      </c>
      <c r="F10" s="25" t="n">
        <v>7.8</v>
      </c>
      <c r="G10" s="25" t="n">
        <v>1.9</v>
      </c>
      <c r="H10" s="29" t="n">
        <v>180</v>
      </c>
      <c r="I10" s="30" t="n">
        <v>0.25</v>
      </c>
      <c r="J10" s="31">
        <f>IF(OR($A10="",F10="",I10=""),"",IFERROR(F10*(1-I10),""))</f>
        <v/>
      </c>
      <c r="K10" s="31">
        <f>IF(OR($A10="",F10="",G10=""),"",F10-G10)</f>
        <v/>
      </c>
      <c r="L10" s="31">
        <f>IF(OR($A10="",J10="",G10=""),"",J10-G10)</f>
        <v/>
      </c>
      <c r="M10" s="25" t="n">
        <v>50</v>
      </c>
      <c r="N10" s="29" t="n">
        <v>250</v>
      </c>
      <c r="O10" s="31">
        <f>IF(OR($A10="",J10="",N10=""),"",J10*N10)</f>
        <v/>
      </c>
      <c r="P10" s="31">
        <f>IF(OR($A10="",L10="",M10="",N10=""),"",L10*N10-M10)</f>
        <v/>
      </c>
      <c r="Q10" s="31">
        <f>IF(OR($A10="",H10="",K10=""),"",H10*K10)</f>
        <v/>
      </c>
      <c r="R10" s="31">
        <f>IF(OR(P10="",Q10=""),"",P10-Q10)</f>
        <v/>
      </c>
      <c r="S10" s="32">
        <f>IF(OR(Q10="",M10="",L10="",L10&lt;=0),"",IFERROR(ROUNDUP((Q10+M10)/L10,0),""))</f>
        <v/>
      </c>
      <c r="T10" s="32">
        <f>IF(S10="","",MAX(0,S10-H10))</f>
        <v/>
      </c>
      <c r="U10" s="33">
        <f>IF(OR(N10="",H10=""),"",IFERROR(N10/H10-1,""))</f>
        <v/>
      </c>
      <c r="V10" s="33">
        <f>IF(OR(S10="",H10=""),"",IFERROR(S10/H10-1,""))</f>
        <v/>
      </c>
      <c r="W10" s="34">
        <f>IF($A10="","",IF(OR(COUNTBLANK($B10:$I10)&gt;0,$M10="",$N10=""),"Eingabe unvollständig",IF(OR(K10&lt;=0,L10&lt;=Parameter!$B$5),"Kritisch: Stück-DB",IF(I10&gt;Parameter!$B$2,"Prüfen: hoher Rabatt",IF(IFERROR(R10/Q10,0)&lt;Parameter!$B$3,"Prüfen: DB-Rückgang",IF(N10&lt;S10,"Prüfen: Mindestabsatz","Plausibel"))))))</f>
        <v/>
      </c>
      <c r="X10" s="24" t="inlineStr">
        <is>
          <t>Fiktives Rechenbeispiel: Kaffeepaket</t>
        </is>
      </c>
    </row>
    <row r="11" ht="32" customHeight="1">
      <c r="A11" s="27" t="inlineStr">
        <is>
          <t>RA-006</t>
        </is>
      </c>
      <c r="B11" s="24" t="inlineStr">
        <is>
          <t>Abendmenü</t>
        </is>
      </c>
      <c r="C11" s="27" t="inlineStr">
        <is>
          <t>Menü</t>
        </is>
      </c>
      <c r="D11" s="40" t="n">
        <v>46335</v>
      </c>
      <c r="E11" s="40" t="n">
        <v>46341</v>
      </c>
      <c r="F11" s="25" t="n">
        <v>29.5</v>
      </c>
      <c r="G11" s="25" t="n">
        <v>12.8</v>
      </c>
      <c r="H11" s="29" t="n">
        <v>55</v>
      </c>
      <c r="I11" s="30" t="n">
        <v>0.12</v>
      </c>
      <c r="J11" s="31">
        <f>IF(OR($A11="",F11="",I11=""),"",IFERROR(F11*(1-I11),""))</f>
        <v/>
      </c>
      <c r="K11" s="31">
        <f>IF(OR($A11="",F11="",G11=""),"",F11-G11)</f>
        <v/>
      </c>
      <c r="L11" s="31">
        <f>IF(OR($A11="",J11="",G11=""),"",J11-G11)</f>
        <v/>
      </c>
      <c r="M11" s="25" t="n">
        <v>120</v>
      </c>
      <c r="N11" s="29" t="n">
        <v>72</v>
      </c>
      <c r="O11" s="31">
        <f>IF(OR($A11="",J11="",N11=""),"",J11*N11)</f>
        <v/>
      </c>
      <c r="P11" s="31">
        <f>IF(OR($A11="",L11="",M11="",N11=""),"",L11*N11-M11)</f>
        <v/>
      </c>
      <c r="Q11" s="31">
        <f>IF(OR($A11="",H11="",K11=""),"",H11*K11)</f>
        <v/>
      </c>
      <c r="R11" s="31">
        <f>IF(OR(P11="",Q11=""),"",P11-Q11)</f>
        <v/>
      </c>
      <c r="S11" s="32">
        <f>IF(OR(Q11="",M11="",L11="",L11&lt;=0),"",IFERROR(ROUNDUP((Q11+M11)/L11,0),""))</f>
        <v/>
      </c>
      <c r="T11" s="32">
        <f>IF(S11="","",MAX(0,S11-H11))</f>
        <v/>
      </c>
      <c r="U11" s="33">
        <f>IF(OR(N11="",H11=""),"",IFERROR(N11/H11-1,""))</f>
        <v/>
      </c>
      <c r="V11" s="33">
        <f>IF(OR(S11="",H11=""),"",IFERROR(S11/H11-1,""))</f>
        <v/>
      </c>
      <c r="W11" s="34">
        <f>IF($A11="","",IF(OR(COUNTBLANK($B11:$I11)&gt;0,$M11="",$N11=""),"Eingabe unvollständig",IF(OR(K11&lt;=0,L11&lt;=Parameter!$B$5),"Kritisch: Stück-DB",IF(I11&gt;Parameter!$B$2,"Prüfen: hoher Rabatt",IF(IFERROR(R11/Q11,0)&lt;Parameter!$B$3,"Prüfen: DB-Rückgang",IF(N11&lt;S11,"Prüfen: Mindestabsatz","Plausibel"))))))</f>
        <v/>
      </c>
      <c r="X11" s="24" t="inlineStr">
        <is>
          <t>Fiktives Rechenbeispiel: Abendwoche</t>
        </is>
      </c>
    </row>
    <row r="12" ht="32" customHeight="1">
      <c r="A12" s="27" t="inlineStr">
        <is>
          <t>RA-007</t>
        </is>
      </c>
      <c r="B12" s="24" t="inlineStr">
        <is>
          <t>Familienpizza</t>
        </is>
      </c>
      <c r="C12" s="27" t="inlineStr">
        <is>
          <t>Speise</t>
        </is>
      </c>
      <c r="D12" s="40" t="n">
        <v>46342</v>
      </c>
      <c r="E12" s="40" t="n">
        <v>46348</v>
      </c>
      <c r="F12" s="25" t="n">
        <v>21</v>
      </c>
      <c r="G12" s="25" t="n">
        <v>7.6</v>
      </c>
      <c r="H12" s="29" t="n">
        <v>65</v>
      </c>
      <c r="I12" s="30" t="n">
        <v>0.18</v>
      </c>
      <c r="J12" s="31">
        <f>IF(OR($A12="",F12="",I12=""),"",IFERROR(F12*(1-I12),""))</f>
        <v/>
      </c>
      <c r="K12" s="31">
        <f>IF(OR($A12="",F12="",G12=""),"",F12-G12)</f>
        <v/>
      </c>
      <c r="L12" s="31">
        <f>IF(OR($A12="",J12="",G12=""),"",J12-G12)</f>
        <v/>
      </c>
      <c r="M12" s="25" t="n">
        <v>70</v>
      </c>
      <c r="N12" s="29" t="n">
        <v>85</v>
      </c>
      <c r="O12" s="31">
        <f>IF(OR($A12="",J12="",N12=""),"",J12*N12)</f>
        <v/>
      </c>
      <c r="P12" s="31">
        <f>IF(OR($A12="",L12="",M12="",N12=""),"",L12*N12-M12)</f>
        <v/>
      </c>
      <c r="Q12" s="31">
        <f>IF(OR($A12="",H12="",K12=""),"",H12*K12)</f>
        <v/>
      </c>
      <c r="R12" s="31">
        <f>IF(OR(P12="",Q12=""),"",P12-Q12)</f>
        <v/>
      </c>
      <c r="S12" s="32">
        <f>IF(OR(Q12="",M12="",L12="",L12&lt;=0),"",IFERROR(ROUNDUP((Q12+M12)/L12,0),""))</f>
        <v/>
      </c>
      <c r="T12" s="32">
        <f>IF(S12="","",MAX(0,S12-H12))</f>
        <v/>
      </c>
      <c r="U12" s="33">
        <f>IF(OR(N12="",H12=""),"",IFERROR(N12/H12-1,""))</f>
        <v/>
      </c>
      <c r="V12" s="33">
        <f>IF(OR(S12="",H12=""),"",IFERROR(S12/H12-1,""))</f>
        <v/>
      </c>
      <c r="W12" s="34">
        <f>IF($A12="","",IF(OR(COUNTBLANK($B12:$I12)&gt;0,$M12="",$N12=""),"Eingabe unvollständig",IF(OR(K12&lt;=0,L12&lt;=Parameter!$B$5),"Kritisch: Stück-DB",IF(I12&gt;Parameter!$B$2,"Prüfen: hoher Rabatt",IF(IFERROR(R12/Q12,0)&lt;Parameter!$B$3,"Prüfen: DB-Rückgang",IF(N12&lt;S12,"Prüfen: Mindestabsatz","Plausibel"))))))</f>
        <v/>
      </c>
      <c r="X12" s="24" t="inlineStr">
        <is>
          <t>Fiktives Rechenbeispiel: Familienangebot</t>
        </is>
      </c>
    </row>
    <row r="13" ht="32" customHeight="1">
      <c r="A13" s="27" t="inlineStr">
        <is>
          <t>RA-008</t>
        </is>
      </c>
      <c r="B13" s="24" t="inlineStr">
        <is>
          <t>Dessertduo</t>
        </is>
      </c>
      <c r="C13" s="27" t="inlineStr">
        <is>
          <t>Speise</t>
        </is>
      </c>
      <c r="D13" s="40" t="n">
        <v>46349</v>
      </c>
      <c r="E13" s="40" t="n">
        <v>46355</v>
      </c>
      <c r="F13" s="25" t="n">
        <v>9.4</v>
      </c>
      <c r="G13" s="25" t="n">
        <v>3.1</v>
      </c>
      <c r="H13" s="29" t="n">
        <v>100</v>
      </c>
      <c r="I13" s="30" t="n">
        <v>0.15</v>
      </c>
      <c r="J13" s="31">
        <f>IF(OR($A13="",F13="",I13=""),"",IFERROR(F13*(1-I13),""))</f>
        <v/>
      </c>
      <c r="K13" s="31">
        <f>IF(OR($A13="",F13="",G13=""),"",F13-G13)</f>
        <v/>
      </c>
      <c r="L13" s="31">
        <f>IF(OR($A13="",J13="",G13=""),"",J13-G13)</f>
        <v/>
      </c>
      <c r="M13" s="25" t="n">
        <v>40</v>
      </c>
      <c r="N13" s="29" t="n">
        <v>128</v>
      </c>
      <c r="O13" s="31">
        <f>IF(OR($A13="",J13="",N13=""),"",J13*N13)</f>
        <v/>
      </c>
      <c r="P13" s="31">
        <f>IF(OR($A13="",L13="",M13="",N13=""),"",L13*N13-M13)</f>
        <v/>
      </c>
      <c r="Q13" s="31">
        <f>IF(OR($A13="",H13="",K13=""),"",H13*K13)</f>
        <v/>
      </c>
      <c r="R13" s="31">
        <f>IF(OR(P13="",Q13=""),"",P13-Q13)</f>
        <v/>
      </c>
      <c r="S13" s="32">
        <f>IF(OR(Q13="",M13="",L13="",L13&lt;=0),"",IFERROR(ROUNDUP((Q13+M13)/L13,0),""))</f>
        <v/>
      </c>
      <c r="T13" s="32">
        <f>IF(S13="","",MAX(0,S13-H13))</f>
        <v/>
      </c>
      <c r="U13" s="33">
        <f>IF(OR(N13="",H13=""),"",IFERROR(N13/H13-1,""))</f>
        <v/>
      </c>
      <c r="V13" s="33">
        <f>IF(OR(S13="",H13=""),"",IFERROR(S13/H13-1,""))</f>
        <v/>
      </c>
      <c r="W13" s="34">
        <f>IF($A13="","",IF(OR(COUNTBLANK($B13:$I13)&gt;0,$M13="",$N13=""),"Eingabe unvollständig",IF(OR(K13&lt;=0,L13&lt;=Parameter!$B$5),"Kritisch: Stück-DB",IF(I13&gt;Parameter!$B$2,"Prüfen: hoher Rabatt",IF(IFERROR(R13/Q13,0)&lt;Parameter!$B$3,"Prüfen: DB-Rückgang",IF(N13&lt;S13,"Prüfen: Mindestabsatz","Plausibel"))))))</f>
        <v/>
      </c>
      <c r="X13" s="24" t="inlineStr">
        <is>
          <t>Fiktives Rechenbeispiel: Dessertwoche</t>
        </is>
      </c>
    </row>
    <row r="14" ht="32" customHeight="1">
      <c r="A14" s="27" t="inlineStr">
        <is>
          <t>RA-009</t>
        </is>
      </c>
      <c r="B14" s="24" t="inlineStr">
        <is>
          <t>Alkoholfreier Aperitif</t>
        </is>
      </c>
      <c r="C14" s="27" t="inlineStr">
        <is>
          <t>Getränk</t>
        </is>
      </c>
      <c r="D14" s="40" t="n">
        <v>46357</v>
      </c>
      <c r="E14" s="40" t="n">
        <v>46362</v>
      </c>
      <c r="F14" s="25" t="n">
        <v>6.9</v>
      </c>
      <c r="G14" s="25" t="n">
        <v>1.55</v>
      </c>
      <c r="H14" s="29" t="n">
        <v>150</v>
      </c>
      <c r="I14" s="30" t="n">
        <v>0.2</v>
      </c>
      <c r="J14" s="31">
        <f>IF(OR($A14="",F14="",I14=""),"",IFERROR(F14*(1-I14),""))</f>
        <v/>
      </c>
      <c r="K14" s="31">
        <f>IF(OR($A14="",F14="",G14=""),"",F14-G14)</f>
        <v/>
      </c>
      <c r="L14" s="31">
        <f>IF(OR($A14="",J14="",G14=""),"",J14-G14)</f>
        <v/>
      </c>
      <c r="M14" s="25" t="n">
        <v>55</v>
      </c>
      <c r="N14" s="29" t="n">
        <v>195</v>
      </c>
      <c r="O14" s="31">
        <f>IF(OR($A14="",J14="",N14=""),"",J14*N14)</f>
        <v/>
      </c>
      <c r="P14" s="31">
        <f>IF(OR($A14="",L14="",M14="",N14=""),"",L14*N14-M14)</f>
        <v/>
      </c>
      <c r="Q14" s="31">
        <f>IF(OR($A14="",H14="",K14=""),"",H14*K14)</f>
        <v/>
      </c>
      <c r="R14" s="31">
        <f>IF(OR(P14="",Q14=""),"",P14-Q14)</f>
        <v/>
      </c>
      <c r="S14" s="32">
        <f>IF(OR(Q14="",M14="",L14="",L14&lt;=0),"",IFERROR(ROUNDUP((Q14+M14)/L14,0),""))</f>
        <v/>
      </c>
      <c r="T14" s="32">
        <f>IF(S14="","",MAX(0,S14-H14))</f>
        <v/>
      </c>
      <c r="U14" s="33">
        <f>IF(OR(N14="",H14=""),"",IFERROR(N14/H14-1,""))</f>
        <v/>
      </c>
      <c r="V14" s="33">
        <f>IF(OR(S14="",H14=""),"",IFERROR(S14/H14-1,""))</f>
        <v/>
      </c>
      <c r="W14" s="34">
        <f>IF($A14="","",IF(OR(COUNTBLANK($B14:$I14)&gt;0,$M14="",$N14=""),"Eingabe unvollständig",IF(OR(K14&lt;=0,L14&lt;=Parameter!$B$5),"Kritisch: Stück-DB",IF(I14&gt;Parameter!$B$2,"Prüfen: hoher Rabatt",IF(IFERROR(R14/Q14,0)&lt;Parameter!$B$3,"Prüfen: DB-Rückgang",IF(N14&lt;S14,"Prüfen: Mindestabsatz","Plausibel"))))))</f>
        <v/>
      </c>
      <c r="X14" s="24" t="inlineStr">
        <is>
          <t>Fiktives Rechenbeispiel: Aperitifaktion</t>
        </is>
      </c>
    </row>
    <row r="15" ht="32" customHeight="1">
      <c r="A15" s="27" t="inlineStr">
        <is>
          <t>RA-010</t>
        </is>
      </c>
      <c r="B15" s="24" t="inlineStr">
        <is>
          <t>Suppenaktion</t>
        </is>
      </c>
      <c r="C15" s="27" t="inlineStr">
        <is>
          <t>Speise</t>
        </is>
      </c>
      <c r="D15" s="40" t="n">
        <v>46363</v>
      </c>
      <c r="E15" s="40" t="n">
        <v>46369</v>
      </c>
      <c r="F15" s="25" t="n">
        <v>8.5</v>
      </c>
      <c r="G15" s="25" t="n">
        <v>2.7</v>
      </c>
      <c r="H15" s="29" t="n">
        <v>110</v>
      </c>
      <c r="I15" s="30" t="n">
        <v>0.1</v>
      </c>
      <c r="J15" s="31">
        <f>IF(OR($A15="",F15="",I15=""),"",IFERROR(F15*(1-I15),""))</f>
        <v/>
      </c>
      <c r="K15" s="31">
        <f>IF(OR($A15="",F15="",G15=""),"",F15-G15)</f>
        <v/>
      </c>
      <c r="L15" s="31">
        <f>IF(OR($A15="",J15="",G15=""),"",J15-G15)</f>
        <v/>
      </c>
      <c r="M15" s="25" t="n">
        <v>30</v>
      </c>
      <c r="N15" s="29" t="n">
        <v>130</v>
      </c>
      <c r="O15" s="31">
        <f>IF(OR($A15="",J15="",N15=""),"",J15*N15)</f>
        <v/>
      </c>
      <c r="P15" s="31">
        <f>IF(OR($A15="",L15="",M15="",N15=""),"",L15*N15-M15)</f>
        <v/>
      </c>
      <c r="Q15" s="31">
        <f>IF(OR($A15="",H15="",K15=""),"",H15*K15)</f>
        <v/>
      </c>
      <c r="R15" s="31">
        <f>IF(OR(P15="",Q15=""),"",P15-Q15)</f>
        <v/>
      </c>
      <c r="S15" s="32">
        <f>IF(OR(Q15="",M15="",L15="",L15&lt;=0),"",IFERROR(ROUNDUP((Q15+M15)/L15,0),""))</f>
        <v/>
      </c>
      <c r="T15" s="32">
        <f>IF(S15="","",MAX(0,S15-H15))</f>
        <v/>
      </c>
      <c r="U15" s="33">
        <f>IF(OR(N15="",H15=""),"",IFERROR(N15/H15-1,""))</f>
        <v/>
      </c>
      <c r="V15" s="33">
        <f>IF(OR(S15="",H15=""),"",IFERROR(S15/H15-1,""))</f>
        <v/>
      </c>
      <c r="W15" s="34">
        <f>IF($A15="","",IF(OR(COUNTBLANK($B15:$I15)&gt;0,$M15="",$N15=""),"Eingabe unvollständig",IF(OR(K15&lt;=0,L15&lt;=Parameter!$B$5),"Kritisch: Stück-DB",IF(I15&gt;Parameter!$B$2,"Prüfen: hoher Rabatt",IF(IFERROR(R15/Q15,0)&lt;Parameter!$B$3,"Prüfen: DB-Rückgang",IF(N15&lt;S15,"Prüfen: Mindestabsatz","Plausibel"))))))</f>
        <v/>
      </c>
      <c r="X15" s="24" t="inlineStr">
        <is>
          <t>Fiktives Rechenbeispiel: Suppenwoche</t>
        </is>
      </c>
    </row>
    <row r="16" ht="23" customHeight="1">
      <c r="A16" s="27" t="n"/>
      <c r="B16" s="24" t="n"/>
      <c r="C16" s="27" t="n"/>
      <c r="D16" s="40" t="n"/>
      <c r="E16" s="40" t="n"/>
      <c r="F16" s="25" t="n"/>
      <c r="G16" s="25" t="n"/>
      <c r="H16" s="29" t="n"/>
      <c r="I16" s="30" t="n"/>
      <c r="J16" s="31">
        <f>IF(OR($A16="",F16="",I16=""),"",IFERROR(F16*(1-I16),""))</f>
        <v/>
      </c>
      <c r="K16" s="31">
        <f>IF(OR($A16="",F16="",G16=""),"",F16-G16)</f>
        <v/>
      </c>
      <c r="L16" s="31">
        <f>IF(OR($A16="",J16="",G16=""),"",J16-G16)</f>
        <v/>
      </c>
      <c r="M16" s="25" t="n"/>
      <c r="N16" s="29" t="n"/>
      <c r="O16" s="31">
        <f>IF(OR($A16="",J16="",N16=""),"",J16*N16)</f>
        <v/>
      </c>
      <c r="P16" s="31">
        <f>IF(OR($A16="",L16="",M16="",N16=""),"",L16*N16-M16)</f>
        <v/>
      </c>
      <c r="Q16" s="31">
        <f>IF(OR($A16="",H16="",K16=""),"",H16*K16)</f>
        <v/>
      </c>
      <c r="R16" s="31">
        <f>IF(OR(P16="",Q16=""),"",P16-Q16)</f>
        <v/>
      </c>
      <c r="S16" s="32">
        <f>IF(OR(Q16="",M16="",L16="",L16&lt;=0),"",IFERROR(ROUNDUP((Q16+M16)/L16,0),""))</f>
        <v/>
      </c>
      <c r="T16" s="32">
        <f>IF(S16="","",MAX(0,S16-H16))</f>
        <v/>
      </c>
      <c r="U16" s="33">
        <f>IF(OR(N16="",H16=""),"",IFERROR(N16/H16-1,""))</f>
        <v/>
      </c>
      <c r="V16" s="33">
        <f>IF(OR(S16="",H16=""),"",IFERROR(S16/H16-1,""))</f>
        <v/>
      </c>
      <c r="W16" s="34">
        <f>IF($A16="","",IF(OR(COUNTBLANK($B16:$I16)&gt;0,$M16="",$N16=""),"Eingabe unvollständig",IF(OR(K16&lt;=0,L16&lt;=Parameter!$B$5),"Kritisch: Stück-DB",IF(I16&gt;Parameter!$B$2,"Prüfen: hoher Rabatt",IF(IFERROR(R16/Q16,0)&lt;Parameter!$B$3,"Prüfen: DB-Rückgang",IF(N16&lt;S16,"Prüfen: Mindestabsatz","Plausibel"))))))</f>
        <v/>
      </c>
      <c r="X16" s="24" t="n"/>
    </row>
    <row r="17" ht="23" customHeight="1">
      <c r="A17" s="27" t="n"/>
      <c r="B17" s="24" t="n"/>
      <c r="C17" s="27" t="n"/>
      <c r="D17" s="40" t="n"/>
      <c r="E17" s="40" t="n"/>
      <c r="F17" s="25" t="n"/>
      <c r="G17" s="25" t="n"/>
      <c r="H17" s="29" t="n"/>
      <c r="I17" s="30" t="n"/>
      <c r="J17" s="31">
        <f>IF(OR($A17="",F17="",I17=""),"",IFERROR(F17*(1-I17),""))</f>
        <v/>
      </c>
      <c r="K17" s="31">
        <f>IF(OR($A17="",F17="",G17=""),"",F17-G17)</f>
        <v/>
      </c>
      <c r="L17" s="31">
        <f>IF(OR($A17="",J17="",G17=""),"",J17-G17)</f>
        <v/>
      </c>
      <c r="M17" s="25" t="n"/>
      <c r="N17" s="29" t="n"/>
      <c r="O17" s="31">
        <f>IF(OR($A17="",J17="",N17=""),"",J17*N17)</f>
        <v/>
      </c>
      <c r="P17" s="31">
        <f>IF(OR($A17="",L17="",M17="",N17=""),"",L17*N17-M17)</f>
        <v/>
      </c>
      <c r="Q17" s="31">
        <f>IF(OR($A17="",H17="",K17=""),"",H17*K17)</f>
        <v/>
      </c>
      <c r="R17" s="31">
        <f>IF(OR(P17="",Q17=""),"",P17-Q17)</f>
        <v/>
      </c>
      <c r="S17" s="32">
        <f>IF(OR(Q17="",M17="",L17="",L17&lt;=0),"",IFERROR(ROUNDUP((Q17+M17)/L17,0),""))</f>
        <v/>
      </c>
      <c r="T17" s="32">
        <f>IF(S17="","",MAX(0,S17-H17))</f>
        <v/>
      </c>
      <c r="U17" s="33">
        <f>IF(OR(N17="",H17=""),"",IFERROR(N17/H17-1,""))</f>
        <v/>
      </c>
      <c r="V17" s="33">
        <f>IF(OR(S17="",H17=""),"",IFERROR(S17/H17-1,""))</f>
        <v/>
      </c>
      <c r="W17" s="34">
        <f>IF($A17="","",IF(OR(COUNTBLANK($B17:$I17)&gt;0,$M17="",$N17=""),"Eingabe unvollständig",IF(OR(K17&lt;=0,L17&lt;=Parameter!$B$5),"Kritisch: Stück-DB",IF(I17&gt;Parameter!$B$2,"Prüfen: hoher Rabatt",IF(IFERROR(R17/Q17,0)&lt;Parameter!$B$3,"Prüfen: DB-Rückgang",IF(N17&lt;S17,"Prüfen: Mindestabsatz","Plausibel"))))))</f>
        <v/>
      </c>
      <c r="X17" s="24" t="n"/>
    </row>
    <row r="18" ht="23" customHeight="1">
      <c r="A18" s="27" t="n"/>
      <c r="B18" s="24" t="n"/>
      <c r="C18" s="27" t="n"/>
      <c r="D18" s="40" t="n"/>
      <c r="E18" s="40" t="n"/>
      <c r="F18" s="25" t="n"/>
      <c r="G18" s="25" t="n"/>
      <c r="H18" s="29" t="n"/>
      <c r="I18" s="30" t="n"/>
      <c r="J18" s="31">
        <f>IF(OR($A18="",F18="",I18=""),"",IFERROR(F18*(1-I18),""))</f>
        <v/>
      </c>
      <c r="K18" s="31">
        <f>IF(OR($A18="",F18="",G18=""),"",F18-G18)</f>
        <v/>
      </c>
      <c r="L18" s="31">
        <f>IF(OR($A18="",J18="",G18=""),"",J18-G18)</f>
        <v/>
      </c>
      <c r="M18" s="25" t="n"/>
      <c r="N18" s="29" t="n"/>
      <c r="O18" s="31">
        <f>IF(OR($A18="",J18="",N18=""),"",J18*N18)</f>
        <v/>
      </c>
      <c r="P18" s="31">
        <f>IF(OR($A18="",L18="",M18="",N18=""),"",L18*N18-M18)</f>
        <v/>
      </c>
      <c r="Q18" s="31">
        <f>IF(OR($A18="",H18="",K18=""),"",H18*K18)</f>
        <v/>
      </c>
      <c r="R18" s="31">
        <f>IF(OR(P18="",Q18=""),"",P18-Q18)</f>
        <v/>
      </c>
      <c r="S18" s="32">
        <f>IF(OR(Q18="",M18="",L18="",L18&lt;=0),"",IFERROR(ROUNDUP((Q18+M18)/L18,0),""))</f>
        <v/>
      </c>
      <c r="T18" s="32">
        <f>IF(S18="","",MAX(0,S18-H18))</f>
        <v/>
      </c>
      <c r="U18" s="33">
        <f>IF(OR(N18="",H18=""),"",IFERROR(N18/H18-1,""))</f>
        <v/>
      </c>
      <c r="V18" s="33">
        <f>IF(OR(S18="",H18=""),"",IFERROR(S18/H18-1,""))</f>
        <v/>
      </c>
      <c r="W18" s="34">
        <f>IF($A18="","",IF(OR(COUNTBLANK($B18:$I18)&gt;0,$M18="",$N18=""),"Eingabe unvollständig",IF(OR(K18&lt;=0,L18&lt;=Parameter!$B$5),"Kritisch: Stück-DB",IF(I18&gt;Parameter!$B$2,"Prüfen: hoher Rabatt",IF(IFERROR(R18/Q18,0)&lt;Parameter!$B$3,"Prüfen: DB-Rückgang",IF(N18&lt;S18,"Prüfen: Mindestabsatz","Plausibel"))))))</f>
        <v/>
      </c>
      <c r="X18" s="24" t="n"/>
    </row>
    <row r="19" ht="23" customHeight="1">
      <c r="A19" s="27" t="n"/>
      <c r="B19" s="24" t="n"/>
      <c r="C19" s="27" t="n"/>
      <c r="D19" s="40" t="n"/>
      <c r="E19" s="40" t="n"/>
      <c r="F19" s="25" t="n"/>
      <c r="G19" s="25" t="n"/>
      <c r="H19" s="29" t="n"/>
      <c r="I19" s="30" t="n"/>
      <c r="J19" s="31">
        <f>IF(OR($A19="",F19="",I19=""),"",IFERROR(F19*(1-I19),""))</f>
        <v/>
      </c>
      <c r="K19" s="31">
        <f>IF(OR($A19="",F19="",G19=""),"",F19-G19)</f>
        <v/>
      </c>
      <c r="L19" s="31">
        <f>IF(OR($A19="",J19="",G19=""),"",J19-G19)</f>
        <v/>
      </c>
      <c r="M19" s="25" t="n"/>
      <c r="N19" s="29" t="n"/>
      <c r="O19" s="31">
        <f>IF(OR($A19="",J19="",N19=""),"",J19*N19)</f>
        <v/>
      </c>
      <c r="P19" s="31">
        <f>IF(OR($A19="",L19="",M19="",N19=""),"",L19*N19-M19)</f>
        <v/>
      </c>
      <c r="Q19" s="31">
        <f>IF(OR($A19="",H19="",K19=""),"",H19*K19)</f>
        <v/>
      </c>
      <c r="R19" s="31">
        <f>IF(OR(P19="",Q19=""),"",P19-Q19)</f>
        <v/>
      </c>
      <c r="S19" s="32">
        <f>IF(OR(Q19="",M19="",L19="",L19&lt;=0),"",IFERROR(ROUNDUP((Q19+M19)/L19,0),""))</f>
        <v/>
      </c>
      <c r="T19" s="32">
        <f>IF(S19="","",MAX(0,S19-H19))</f>
        <v/>
      </c>
      <c r="U19" s="33">
        <f>IF(OR(N19="",H19=""),"",IFERROR(N19/H19-1,""))</f>
        <v/>
      </c>
      <c r="V19" s="33">
        <f>IF(OR(S19="",H19=""),"",IFERROR(S19/H19-1,""))</f>
        <v/>
      </c>
      <c r="W19" s="34">
        <f>IF($A19="","",IF(OR(COUNTBLANK($B19:$I19)&gt;0,$M19="",$N19=""),"Eingabe unvollständig",IF(OR(K19&lt;=0,L19&lt;=Parameter!$B$5),"Kritisch: Stück-DB",IF(I19&gt;Parameter!$B$2,"Prüfen: hoher Rabatt",IF(IFERROR(R19/Q19,0)&lt;Parameter!$B$3,"Prüfen: DB-Rückgang",IF(N19&lt;S19,"Prüfen: Mindestabsatz","Plausibel"))))))</f>
        <v/>
      </c>
      <c r="X19" s="24" t="n"/>
    </row>
    <row r="20" ht="23" customHeight="1">
      <c r="A20" s="27" t="n"/>
      <c r="B20" s="24" t="n"/>
      <c r="C20" s="27" t="n"/>
      <c r="D20" s="40" t="n"/>
      <c r="E20" s="40" t="n"/>
      <c r="F20" s="25" t="n"/>
      <c r="G20" s="25" t="n"/>
      <c r="H20" s="29" t="n"/>
      <c r="I20" s="30" t="n"/>
      <c r="J20" s="31">
        <f>IF(OR($A20="",F20="",I20=""),"",IFERROR(F20*(1-I20),""))</f>
        <v/>
      </c>
      <c r="K20" s="31">
        <f>IF(OR($A20="",F20="",G20=""),"",F20-G20)</f>
        <v/>
      </c>
      <c r="L20" s="31">
        <f>IF(OR($A20="",J20="",G20=""),"",J20-G20)</f>
        <v/>
      </c>
      <c r="M20" s="25" t="n"/>
      <c r="N20" s="29" t="n"/>
      <c r="O20" s="31">
        <f>IF(OR($A20="",J20="",N20=""),"",J20*N20)</f>
        <v/>
      </c>
      <c r="P20" s="31">
        <f>IF(OR($A20="",L20="",M20="",N20=""),"",L20*N20-M20)</f>
        <v/>
      </c>
      <c r="Q20" s="31">
        <f>IF(OR($A20="",H20="",K20=""),"",H20*K20)</f>
        <v/>
      </c>
      <c r="R20" s="31">
        <f>IF(OR(P20="",Q20=""),"",P20-Q20)</f>
        <v/>
      </c>
      <c r="S20" s="32">
        <f>IF(OR(Q20="",M20="",L20="",L20&lt;=0),"",IFERROR(ROUNDUP((Q20+M20)/L20,0),""))</f>
        <v/>
      </c>
      <c r="T20" s="32">
        <f>IF(S20="","",MAX(0,S20-H20))</f>
        <v/>
      </c>
      <c r="U20" s="33">
        <f>IF(OR(N20="",H20=""),"",IFERROR(N20/H20-1,""))</f>
        <v/>
      </c>
      <c r="V20" s="33">
        <f>IF(OR(S20="",H20=""),"",IFERROR(S20/H20-1,""))</f>
        <v/>
      </c>
      <c r="W20" s="34">
        <f>IF($A20="","",IF(OR(COUNTBLANK($B20:$I20)&gt;0,$M20="",$N20=""),"Eingabe unvollständig",IF(OR(K20&lt;=0,L20&lt;=Parameter!$B$5),"Kritisch: Stück-DB",IF(I20&gt;Parameter!$B$2,"Prüfen: hoher Rabatt",IF(IFERROR(R20/Q20,0)&lt;Parameter!$B$3,"Prüfen: DB-Rückgang",IF(N20&lt;S20,"Prüfen: Mindestabsatz","Plausibel"))))))</f>
        <v/>
      </c>
      <c r="X20" s="24" t="n"/>
    </row>
    <row r="21" ht="23" customHeight="1">
      <c r="A21" s="27" t="n"/>
      <c r="B21" s="24" t="n"/>
      <c r="C21" s="27" t="n"/>
      <c r="D21" s="40" t="n"/>
      <c r="E21" s="40" t="n"/>
      <c r="F21" s="25" t="n"/>
      <c r="G21" s="25" t="n"/>
      <c r="H21" s="29" t="n"/>
      <c r="I21" s="30" t="n"/>
      <c r="J21" s="31">
        <f>IF(OR($A21="",F21="",I21=""),"",IFERROR(F21*(1-I21),""))</f>
        <v/>
      </c>
      <c r="K21" s="31">
        <f>IF(OR($A21="",F21="",G21=""),"",F21-G21)</f>
        <v/>
      </c>
      <c r="L21" s="31">
        <f>IF(OR($A21="",J21="",G21=""),"",J21-G21)</f>
        <v/>
      </c>
      <c r="M21" s="25" t="n"/>
      <c r="N21" s="29" t="n"/>
      <c r="O21" s="31">
        <f>IF(OR($A21="",J21="",N21=""),"",J21*N21)</f>
        <v/>
      </c>
      <c r="P21" s="31">
        <f>IF(OR($A21="",L21="",M21="",N21=""),"",L21*N21-M21)</f>
        <v/>
      </c>
      <c r="Q21" s="31">
        <f>IF(OR($A21="",H21="",K21=""),"",H21*K21)</f>
        <v/>
      </c>
      <c r="R21" s="31">
        <f>IF(OR(P21="",Q21=""),"",P21-Q21)</f>
        <v/>
      </c>
      <c r="S21" s="32">
        <f>IF(OR(Q21="",M21="",L21="",L21&lt;=0),"",IFERROR(ROUNDUP((Q21+M21)/L21,0),""))</f>
        <v/>
      </c>
      <c r="T21" s="32">
        <f>IF(S21="","",MAX(0,S21-H21))</f>
        <v/>
      </c>
      <c r="U21" s="33">
        <f>IF(OR(N21="",H21=""),"",IFERROR(N21/H21-1,""))</f>
        <v/>
      </c>
      <c r="V21" s="33">
        <f>IF(OR(S21="",H21=""),"",IFERROR(S21/H21-1,""))</f>
        <v/>
      </c>
      <c r="W21" s="34">
        <f>IF($A21="","",IF(OR(COUNTBLANK($B21:$I21)&gt;0,$M21="",$N21=""),"Eingabe unvollständig",IF(OR(K21&lt;=0,L21&lt;=Parameter!$B$5),"Kritisch: Stück-DB",IF(I21&gt;Parameter!$B$2,"Prüfen: hoher Rabatt",IF(IFERROR(R21/Q21,0)&lt;Parameter!$B$3,"Prüfen: DB-Rückgang",IF(N21&lt;S21,"Prüfen: Mindestabsatz","Plausibel"))))))</f>
        <v/>
      </c>
      <c r="X21" s="24" t="n"/>
    </row>
    <row r="22" ht="23" customHeight="1">
      <c r="A22" s="27" t="n"/>
      <c r="B22" s="24" t="n"/>
      <c r="C22" s="27" t="n"/>
      <c r="D22" s="40" t="n"/>
      <c r="E22" s="40" t="n"/>
      <c r="F22" s="25" t="n"/>
      <c r="G22" s="25" t="n"/>
      <c r="H22" s="29" t="n"/>
      <c r="I22" s="30" t="n"/>
      <c r="J22" s="31">
        <f>IF(OR($A22="",F22="",I22=""),"",IFERROR(F22*(1-I22),""))</f>
        <v/>
      </c>
      <c r="K22" s="31">
        <f>IF(OR($A22="",F22="",G22=""),"",F22-G22)</f>
        <v/>
      </c>
      <c r="L22" s="31">
        <f>IF(OR($A22="",J22="",G22=""),"",J22-G22)</f>
        <v/>
      </c>
      <c r="M22" s="25" t="n"/>
      <c r="N22" s="29" t="n"/>
      <c r="O22" s="31">
        <f>IF(OR($A22="",J22="",N22=""),"",J22*N22)</f>
        <v/>
      </c>
      <c r="P22" s="31">
        <f>IF(OR($A22="",L22="",M22="",N22=""),"",L22*N22-M22)</f>
        <v/>
      </c>
      <c r="Q22" s="31">
        <f>IF(OR($A22="",H22="",K22=""),"",H22*K22)</f>
        <v/>
      </c>
      <c r="R22" s="31">
        <f>IF(OR(P22="",Q22=""),"",P22-Q22)</f>
        <v/>
      </c>
      <c r="S22" s="32">
        <f>IF(OR(Q22="",M22="",L22="",L22&lt;=0),"",IFERROR(ROUNDUP((Q22+M22)/L22,0),""))</f>
        <v/>
      </c>
      <c r="T22" s="32">
        <f>IF(S22="","",MAX(0,S22-H22))</f>
        <v/>
      </c>
      <c r="U22" s="33">
        <f>IF(OR(N22="",H22=""),"",IFERROR(N22/H22-1,""))</f>
        <v/>
      </c>
      <c r="V22" s="33">
        <f>IF(OR(S22="",H22=""),"",IFERROR(S22/H22-1,""))</f>
        <v/>
      </c>
      <c r="W22" s="34">
        <f>IF($A22="","",IF(OR(COUNTBLANK($B22:$I22)&gt;0,$M22="",$N22=""),"Eingabe unvollständig",IF(OR(K22&lt;=0,L22&lt;=Parameter!$B$5),"Kritisch: Stück-DB",IF(I22&gt;Parameter!$B$2,"Prüfen: hoher Rabatt",IF(IFERROR(R22/Q22,0)&lt;Parameter!$B$3,"Prüfen: DB-Rückgang",IF(N22&lt;S22,"Prüfen: Mindestabsatz","Plausibel"))))))</f>
        <v/>
      </c>
      <c r="X22" s="24" t="n"/>
    </row>
    <row r="23" ht="23" customHeight="1">
      <c r="A23" s="27" t="n"/>
      <c r="B23" s="24" t="n"/>
      <c r="C23" s="27" t="n"/>
      <c r="D23" s="40" t="n"/>
      <c r="E23" s="40" t="n"/>
      <c r="F23" s="25" t="n"/>
      <c r="G23" s="25" t="n"/>
      <c r="H23" s="29" t="n"/>
      <c r="I23" s="30" t="n"/>
      <c r="J23" s="31">
        <f>IF(OR($A23="",F23="",I23=""),"",IFERROR(F23*(1-I23),""))</f>
        <v/>
      </c>
      <c r="K23" s="31">
        <f>IF(OR($A23="",F23="",G23=""),"",F23-G23)</f>
        <v/>
      </c>
      <c r="L23" s="31">
        <f>IF(OR($A23="",J23="",G23=""),"",J23-G23)</f>
        <v/>
      </c>
      <c r="M23" s="25" t="n"/>
      <c r="N23" s="29" t="n"/>
      <c r="O23" s="31">
        <f>IF(OR($A23="",J23="",N23=""),"",J23*N23)</f>
        <v/>
      </c>
      <c r="P23" s="31">
        <f>IF(OR($A23="",L23="",M23="",N23=""),"",L23*N23-M23)</f>
        <v/>
      </c>
      <c r="Q23" s="31">
        <f>IF(OR($A23="",H23="",K23=""),"",H23*K23)</f>
        <v/>
      </c>
      <c r="R23" s="31">
        <f>IF(OR(P23="",Q23=""),"",P23-Q23)</f>
        <v/>
      </c>
      <c r="S23" s="32">
        <f>IF(OR(Q23="",M23="",L23="",L23&lt;=0),"",IFERROR(ROUNDUP((Q23+M23)/L23,0),""))</f>
        <v/>
      </c>
      <c r="T23" s="32">
        <f>IF(S23="","",MAX(0,S23-H23))</f>
        <v/>
      </c>
      <c r="U23" s="33">
        <f>IF(OR(N23="",H23=""),"",IFERROR(N23/H23-1,""))</f>
        <v/>
      </c>
      <c r="V23" s="33">
        <f>IF(OR(S23="",H23=""),"",IFERROR(S23/H23-1,""))</f>
        <v/>
      </c>
      <c r="W23" s="34">
        <f>IF($A23="","",IF(OR(COUNTBLANK($B23:$I23)&gt;0,$M23="",$N23=""),"Eingabe unvollständig",IF(OR(K23&lt;=0,L23&lt;=Parameter!$B$5),"Kritisch: Stück-DB",IF(I23&gt;Parameter!$B$2,"Prüfen: hoher Rabatt",IF(IFERROR(R23/Q23,0)&lt;Parameter!$B$3,"Prüfen: DB-Rückgang",IF(N23&lt;S23,"Prüfen: Mindestabsatz","Plausibel"))))))</f>
        <v/>
      </c>
      <c r="X23" s="24" t="n"/>
    </row>
    <row r="24" ht="23" customHeight="1">
      <c r="A24" s="27" t="n"/>
      <c r="B24" s="24" t="n"/>
      <c r="C24" s="27" t="n"/>
      <c r="D24" s="40" t="n"/>
      <c r="E24" s="40" t="n"/>
      <c r="F24" s="25" t="n"/>
      <c r="G24" s="25" t="n"/>
      <c r="H24" s="29" t="n"/>
      <c r="I24" s="30" t="n"/>
      <c r="J24" s="31">
        <f>IF(OR($A24="",F24="",I24=""),"",IFERROR(F24*(1-I24),""))</f>
        <v/>
      </c>
      <c r="K24" s="31">
        <f>IF(OR($A24="",F24="",G24=""),"",F24-G24)</f>
        <v/>
      </c>
      <c r="L24" s="31">
        <f>IF(OR($A24="",J24="",G24=""),"",J24-G24)</f>
        <v/>
      </c>
      <c r="M24" s="25" t="n"/>
      <c r="N24" s="29" t="n"/>
      <c r="O24" s="31">
        <f>IF(OR($A24="",J24="",N24=""),"",J24*N24)</f>
        <v/>
      </c>
      <c r="P24" s="31">
        <f>IF(OR($A24="",L24="",M24="",N24=""),"",L24*N24-M24)</f>
        <v/>
      </c>
      <c r="Q24" s="31">
        <f>IF(OR($A24="",H24="",K24=""),"",H24*K24)</f>
        <v/>
      </c>
      <c r="R24" s="31">
        <f>IF(OR(P24="",Q24=""),"",P24-Q24)</f>
        <v/>
      </c>
      <c r="S24" s="32">
        <f>IF(OR(Q24="",M24="",L24="",L24&lt;=0),"",IFERROR(ROUNDUP((Q24+M24)/L24,0),""))</f>
        <v/>
      </c>
      <c r="T24" s="32">
        <f>IF(S24="","",MAX(0,S24-H24))</f>
        <v/>
      </c>
      <c r="U24" s="33">
        <f>IF(OR(N24="",H24=""),"",IFERROR(N24/H24-1,""))</f>
        <v/>
      </c>
      <c r="V24" s="33">
        <f>IF(OR(S24="",H24=""),"",IFERROR(S24/H24-1,""))</f>
        <v/>
      </c>
      <c r="W24" s="34">
        <f>IF($A24="","",IF(OR(COUNTBLANK($B24:$I24)&gt;0,$M24="",$N24=""),"Eingabe unvollständig",IF(OR(K24&lt;=0,L24&lt;=Parameter!$B$5),"Kritisch: Stück-DB",IF(I24&gt;Parameter!$B$2,"Prüfen: hoher Rabatt",IF(IFERROR(R24/Q24,0)&lt;Parameter!$B$3,"Prüfen: DB-Rückgang",IF(N24&lt;S24,"Prüfen: Mindestabsatz","Plausibel"))))))</f>
        <v/>
      </c>
      <c r="X24" s="24" t="n"/>
    </row>
    <row r="25" ht="23" customHeight="1">
      <c r="A25" s="27" t="n"/>
      <c r="B25" s="24" t="n"/>
      <c r="C25" s="27" t="n"/>
      <c r="D25" s="40" t="n"/>
      <c r="E25" s="40" t="n"/>
      <c r="F25" s="25" t="n"/>
      <c r="G25" s="25" t="n"/>
      <c r="H25" s="29" t="n"/>
      <c r="I25" s="30" t="n"/>
      <c r="J25" s="31">
        <f>IF(OR($A25="",F25="",I25=""),"",IFERROR(F25*(1-I25),""))</f>
        <v/>
      </c>
      <c r="K25" s="31">
        <f>IF(OR($A25="",F25="",G25=""),"",F25-G25)</f>
        <v/>
      </c>
      <c r="L25" s="31">
        <f>IF(OR($A25="",J25="",G25=""),"",J25-G25)</f>
        <v/>
      </c>
      <c r="M25" s="25" t="n"/>
      <c r="N25" s="29" t="n"/>
      <c r="O25" s="31">
        <f>IF(OR($A25="",J25="",N25=""),"",J25*N25)</f>
        <v/>
      </c>
      <c r="P25" s="31">
        <f>IF(OR($A25="",L25="",M25="",N25=""),"",L25*N25-M25)</f>
        <v/>
      </c>
      <c r="Q25" s="31">
        <f>IF(OR($A25="",H25="",K25=""),"",H25*K25)</f>
        <v/>
      </c>
      <c r="R25" s="31">
        <f>IF(OR(P25="",Q25=""),"",P25-Q25)</f>
        <v/>
      </c>
      <c r="S25" s="32">
        <f>IF(OR(Q25="",M25="",L25="",L25&lt;=0),"",IFERROR(ROUNDUP((Q25+M25)/L25,0),""))</f>
        <v/>
      </c>
      <c r="T25" s="32">
        <f>IF(S25="","",MAX(0,S25-H25))</f>
        <v/>
      </c>
      <c r="U25" s="33">
        <f>IF(OR(N25="",H25=""),"",IFERROR(N25/H25-1,""))</f>
        <v/>
      </c>
      <c r="V25" s="33">
        <f>IF(OR(S25="",H25=""),"",IFERROR(S25/H25-1,""))</f>
        <v/>
      </c>
      <c r="W25" s="34">
        <f>IF($A25="","",IF(OR(COUNTBLANK($B25:$I25)&gt;0,$M25="",$N25=""),"Eingabe unvollständig",IF(OR(K25&lt;=0,L25&lt;=Parameter!$B$5),"Kritisch: Stück-DB",IF(I25&gt;Parameter!$B$2,"Prüfen: hoher Rabatt",IF(IFERROR(R25/Q25,0)&lt;Parameter!$B$3,"Prüfen: DB-Rückgang",IF(N25&lt;S25,"Prüfen: Mindestabsatz","Plausibel"))))))</f>
        <v/>
      </c>
      <c r="X25" s="24" t="n"/>
    </row>
    <row r="26" ht="23" customHeight="1">
      <c r="A26" s="27" t="n"/>
      <c r="B26" s="24" t="n"/>
      <c r="C26" s="27" t="n"/>
      <c r="D26" s="40" t="n"/>
      <c r="E26" s="40" t="n"/>
      <c r="F26" s="25" t="n"/>
      <c r="G26" s="25" t="n"/>
      <c r="H26" s="29" t="n"/>
      <c r="I26" s="30" t="n"/>
      <c r="J26" s="31">
        <f>IF(OR($A26="",F26="",I26=""),"",IFERROR(F26*(1-I26),""))</f>
        <v/>
      </c>
      <c r="K26" s="31">
        <f>IF(OR($A26="",F26="",G26=""),"",F26-G26)</f>
        <v/>
      </c>
      <c r="L26" s="31">
        <f>IF(OR($A26="",J26="",G26=""),"",J26-G26)</f>
        <v/>
      </c>
      <c r="M26" s="25" t="n"/>
      <c r="N26" s="29" t="n"/>
      <c r="O26" s="31">
        <f>IF(OR($A26="",J26="",N26=""),"",J26*N26)</f>
        <v/>
      </c>
      <c r="P26" s="31">
        <f>IF(OR($A26="",L26="",M26="",N26=""),"",L26*N26-M26)</f>
        <v/>
      </c>
      <c r="Q26" s="31">
        <f>IF(OR($A26="",H26="",K26=""),"",H26*K26)</f>
        <v/>
      </c>
      <c r="R26" s="31">
        <f>IF(OR(P26="",Q26=""),"",P26-Q26)</f>
        <v/>
      </c>
      <c r="S26" s="32">
        <f>IF(OR(Q26="",M26="",L26="",L26&lt;=0),"",IFERROR(ROUNDUP((Q26+M26)/L26,0),""))</f>
        <v/>
      </c>
      <c r="T26" s="32">
        <f>IF(S26="","",MAX(0,S26-H26))</f>
        <v/>
      </c>
      <c r="U26" s="33">
        <f>IF(OR(N26="",H26=""),"",IFERROR(N26/H26-1,""))</f>
        <v/>
      </c>
      <c r="V26" s="33">
        <f>IF(OR(S26="",H26=""),"",IFERROR(S26/H26-1,""))</f>
        <v/>
      </c>
      <c r="W26" s="34">
        <f>IF($A26="","",IF(OR(COUNTBLANK($B26:$I26)&gt;0,$M26="",$N26=""),"Eingabe unvollständig",IF(OR(K26&lt;=0,L26&lt;=Parameter!$B$5),"Kritisch: Stück-DB",IF(I26&gt;Parameter!$B$2,"Prüfen: hoher Rabatt",IF(IFERROR(R26/Q26,0)&lt;Parameter!$B$3,"Prüfen: DB-Rückgang",IF(N26&lt;S26,"Prüfen: Mindestabsatz","Plausibel"))))))</f>
        <v/>
      </c>
      <c r="X26" s="24" t="n"/>
    </row>
    <row r="27" ht="23" customHeight="1">
      <c r="A27" s="27" t="n"/>
      <c r="B27" s="24" t="n"/>
      <c r="C27" s="27" t="n"/>
      <c r="D27" s="40" t="n"/>
      <c r="E27" s="40" t="n"/>
      <c r="F27" s="25" t="n"/>
      <c r="G27" s="25" t="n"/>
      <c r="H27" s="29" t="n"/>
      <c r="I27" s="30" t="n"/>
      <c r="J27" s="31">
        <f>IF(OR($A27="",F27="",I27=""),"",IFERROR(F27*(1-I27),""))</f>
        <v/>
      </c>
      <c r="K27" s="31">
        <f>IF(OR($A27="",F27="",G27=""),"",F27-G27)</f>
        <v/>
      </c>
      <c r="L27" s="31">
        <f>IF(OR($A27="",J27="",G27=""),"",J27-G27)</f>
        <v/>
      </c>
      <c r="M27" s="25" t="n"/>
      <c r="N27" s="29" t="n"/>
      <c r="O27" s="31">
        <f>IF(OR($A27="",J27="",N27=""),"",J27*N27)</f>
        <v/>
      </c>
      <c r="P27" s="31">
        <f>IF(OR($A27="",L27="",M27="",N27=""),"",L27*N27-M27)</f>
        <v/>
      </c>
      <c r="Q27" s="31">
        <f>IF(OR($A27="",H27="",K27=""),"",H27*K27)</f>
        <v/>
      </c>
      <c r="R27" s="31">
        <f>IF(OR(P27="",Q27=""),"",P27-Q27)</f>
        <v/>
      </c>
      <c r="S27" s="32">
        <f>IF(OR(Q27="",M27="",L27="",L27&lt;=0),"",IFERROR(ROUNDUP((Q27+M27)/L27,0),""))</f>
        <v/>
      </c>
      <c r="T27" s="32">
        <f>IF(S27="","",MAX(0,S27-H27))</f>
        <v/>
      </c>
      <c r="U27" s="33">
        <f>IF(OR(N27="",H27=""),"",IFERROR(N27/H27-1,""))</f>
        <v/>
      </c>
      <c r="V27" s="33">
        <f>IF(OR(S27="",H27=""),"",IFERROR(S27/H27-1,""))</f>
        <v/>
      </c>
      <c r="W27" s="34">
        <f>IF($A27="","",IF(OR(COUNTBLANK($B27:$I27)&gt;0,$M27="",$N27=""),"Eingabe unvollständig",IF(OR(K27&lt;=0,L27&lt;=Parameter!$B$5),"Kritisch: Stück-DB",IF(I27&gt;Parameter!$B$2,"Prüfen: hoher Rabatt",IF(IFERROR(R27/Q27,0)&lt;Parameter!$B$3,"Prüfen: DB-Rückgang",IF(N27&lt;S27,"Prüfen: Mindestabsatz","Plausibel"))))))</f>
        <v/>
      </c>
      <c r="X27" s="24" t="n"/>
    </row>
    <row r="28" ht="23" customHeight="1">
      <c r="A28" s="27" t="n"/>
      <c r="B28" s="24" t="n"/>
      <c r="C28" s="27" t="n"/>
      <c r="D28" s="40" t="n"/>
      <c r="E28" s="40" t="n"/>
      <c r="F28" s="25" t="n"/>
      <c r="G28" s="25" t="n"/>
      <c r="H28" s="29" t="n"/>
      <c r="I28" s="30" t="n"/>
      <c r="J28" s="31">
        <f>IF(OR($A28="",F28="",I28=""),"",IFERROR(F28*(1-I28),""))</f>
        <v/>
      </c>
      <c r="K28" s="31">
        <f>IF(OR($A28="",F28="",G28=""),"",F28-G28)</f>
        <v/>
      </c>
      <c r="L28" s="31">
        <f>IF(OR($A28="",J28="",G28=""),"",J28-G28)</f>
        <v/>
      </c>
      <c r="M28" s="25" t="n"/>
      <c r="N28" s="29" t="n"/>
      <c r="O28" s="31">
        <f>IF(OR($A28="",J28="",N28=""),"",J28*N28)</f>
        <v/>
      </c>
      <c r="P28" s="31">
        <f>IF(OR($A28="",L28="",M28="",N28=""),"",L28*N28-M28)</f>
        <v/>
      </c>
      <c r="Q28" s="31">
        <f>IF(OR($A28="",H28="",K28=""),"",H28*K28)</f>
        <v/>
      </c>
      <c r="R28" s="31">
        <f>IF(OR(P28="",Q28=""),"",P28-Q28)</f>
        <v/>
      </c>
      <c r="S28" s="32">
        <f>IF(OR(Q28="",M28="",L28="",L28&lt;=0),"",IFERROR(ROUNDUP((Q28+M28)/L28,0),""))</f>
        <v/>
      </c>
      <c r="T28" s="32">
        <f>IF(S28="","",MAX(0,S28-H28))</f>
        <v/>
      </c>
      <c r="U28" s="33">
        <f>IF(OR(N28="",H28=""),"",IFERROR(N28/H28-1,""))</f>
        <v/>
      </c>
      <c r="V28" s="33">
        <f>IF(OR(S28="",H28=""),"",IFERROR(S28/H28-1,""))</f>
        <v/>
      </c>
      <c r="W28" s="34">
        <f>IF($A28="","",IF(OR(COUNTBLANK($B28:$I28)&gt;0,$M28="",$N28=""),"Eingabe unvollständig",IF(OR(K28&lt;=0,L28&lt;=Parameter!$B$5),"Kritisch: Stück-DB",IF(I28&gt;Parameter!$B$2,"Prüfen: hoher Rabatt",IF(IFERROR(R28/Q28,0)&lt;Parameter!$B$3,"Prüfen: DB-Rückgang",IF(N28&lt;S28,"Prüfen: Mindestabsatz","Plausibel"))))))</f>
        <v/>
      </c>
      <c r="X28" s="24" t="n"/>
    </row>
    <row r="29" ht="23" customHeight="1">
      <c r="A29" s="27" t="n"/>
      <c r="B29" s="24" t="n"/>
      <c r="C29" s="27" t="n"/>
      <c r="D29" s="40" t="n"/>
      <c r="E29" s="40" t="n"/>
      <c r="F29" s="25" t="n"/>
      <c r="G29" s="25" t="n"/>
      <c r="H29" s="29" t="n"/>
      <c r="I29" s="30" t="n"/>
      <c r="J29" s="31">
        <f>IF(OR($A29="",F29="",I29=""),"",IFERROR(F29*(1-I29),""))</f>
        <v/>
      </c>
      <c r="K29" s="31">
        <f>IF(OR($A29="",F29="",G29=""),"",F29-G29)</f>
        <v/>
      </c>
      <c r="L29" s="31">
        <f>IF(OR($A29="",J29="",G29=""),"",J29-G29)</f>
        <v/>
      </c>
      <c r="M29" s="25" t="n"/>
      <c r="N29" s="29" t="n"/>
      <c r="O29" s="31">
        <f>IF(OR($A29="",J29="",N29=""),"",J29*N29)</f>
        <v/>
      </c>
      <c r="P29" s="31">
        <f>IF(OR($A29="",L29="",M29="",N29=""),"",L29*N29-M29)</f>
        <v/>
      </c>
      <c r="Q29" s="31">
        <f>IF(OR($A29="",H29="",K29=""),"",H29*K29)</f>
        <v/>
      </c>
      <c r="R29" s="31">
        <f>IF(OR(P29="",Q29=""),"",P29-Q29)</f>
        <v/>
      </c>
      <c r="S29" s="32">
        <f>IF(OR(Q29="",M29="",L29="",L29&lt;=0),"",IFERROR(ROUNDUP((Q29+M29)/L29,0),""))</f>
        <v/>
      </c>
      <c r="T29" s="32">
        <f>IF(S29="","",MAX(0,S29-H29))</f>
        <v/>
      </c>
      <c r="U29" s="33">
        <f>IF(OR(N29="",H29=""),"",IFERROR(N29/H29-1,""))</f>
        <v/>
      </c>
      <c r="V29" s="33">
        <f>IF(OR(S29="",H29=""),"",IFERROR(S29/H29-1,""))</f>
        <v/>
      </c>
      <c r="W29" s="34">
        <f>IF($A29="","",IF(OR(COUNTBLANK($B29:$I29)&gt;0,$M29="",$N29=""),"Eingabe unvollständig",IF(OR(K29&lt;=0,L29&lt;=Parameter!$B$5),"Kritisch: Stück-DB",IF(I29&gt;Parameter!$B$2,"Prüfen: hoher Rabatt",IF(IFERROR(R29/Q29,0)&lt;Parameter!$B$3,"Prüfen: DB-Rückgang",IF(N29&lt;S29,"Prüfen: Mindestabsatz","Plausibel"))))))</f>
        <v/>
      </c>
      <c r="X29" s="24" t="n"/>
    </row>
    <row r="30" ht="23" customHeight="1">
      <c r="A30" s="27" t="n"/>
      <c r="B30" s="24" t="n"/>
      <c r="C30" s="27" t="n"/>
      <c r="D30" s="40" t="n"/>
      <c r="E30" s="40" t="n"/>
      <c r="F30" s="25" t="n"/>
      <c r="G30" s="25" t="n"/>
      <c r="H30" s="29" t="n"/>
      <c r="I30" s="30" t="n"/>
      <c r="J30" s="31">
        <f>IF(OR($A30="",F30="",I30=""),"",IFERROR(F30*(1-I30),""))</f>
        <v/>
      </c>
      <c r="K30" s="31">
        <f>IF(OR($A30="",F30="",G30=""),"",F30-G30)</f>
        <v/>
      </c>
      <c r="L30" s="31">
        <f>IF(OR($A30="",J30="",G30=""),"",J30-G30)</f>
        <v/>
      </c>
      <c r="M30" s="25" t="n"/>
      <c r="N30" s="29" t="n"/>
      <c r="O30" s="31">
        <f>IF(OR($A30="",J30="",N30=""),"",J30*N30)</f>
        <v/>
      </c>
      <c r="P30" s="31">
        <f>IF(OR($A30="",L30="",M30="",N30=""),"",L30*N30-M30)</f>
        <v/>
      </c>
      <c r="Q30" s="31">
        <f>IF(OR($A30="",H30="",K30=""),"",H30*K30)</f>
        <v/>
      </c>
      <c r="R30" s="31">
        <f>IF(OR(P30="",Q30=""),"",P30-Q30)</f>
        <v/>
      </c>
      <c r="S30" s="32">
        <f>IF(OR(Q30="",M30="",L30="",L30&lt;=0),"",IFERROR(ROUNDUP((Q30+M30)/L30,0),""))</f>
        <v/>
      </c>
      <c r="T30" s="32">
        <f>IF(S30="","",MAX(0,S30-H30))</f>
        <v/>
      </c>
      <c r="U30" s="33">
        <f>IF(OR(N30="",H30=""),"",IFERROR(N30/H30-1,""))</f>
        <v/>
      </c>
      <c r="V30" s="33">
        <f>IF(OR(S30="",H30=""),"",IFERROR(S30/H30-1,""))</f>
        <v/>
      </c>
      <c r="W30" s="34">
        <f>IF($A30="","",IF(OR(COUNTBLANK($B30:$I30)&gt;0,$M30="",$N30=""),"Eingabe unvollständig",IF(OR(K30&lt;=0,L30&lt;=Parameter!$B$5),"Kritisch: Stück-DB",IF(I30&gt;Parameter!$B$2,"Prüfen: hoher Rabatt",IF(IFERROR(R30/Q30,0)&lt;Parameter!$B$3,"Prüfen: DB-Rückgang",IF(N30&lt;S30,"Prüfen: Mindestabsatz","Plausibel"))))))</f>
        <v/>
      </c>
      <c r="X30" s="24" t="n"/>
    </row>
    <row r="31" ht="23" customHeight="1">
      <c r="A31" s="27" t="n"/>
      <c r="B31" s="24" t="n"/>
      <c r="C31" s="27" t="n"/>
      <c r="D31" s="40" t="n"/>
      <c r="E31" s="40" t="n"/>
      <c r="F31" s="25" t="n"/>
      <c r="G31" s="25" t="n"/>
      <c r="H31" s="29" t="n"/>
      <c r="I31" s="30" t="n"/>
      <c r="J31" s="31">
        <f>IF(OR($A31="",F31="",I31=""),"",IFERROR(F31*(1-I31),""))</f>
        <v/>
      </c>
      <c r="K31" s="31">
        <f>IF(OR($A31="",F31="",G31=""),"",F31-G31)</f>
        <v/>
      </c>
      <c r="L31" s="31">
        <f>IF(OR($A31="",J31="",G31=""),"",J31-G31)</f>
        <v/>
      </c>
      <c r="M31" s="25" t="n"/>
      <c r="N31" s="29" t="n"/>
      <c r="O31" s="31">
        <f>IF(OR($A31="",J31="",N31=""),"",J31*N31)</f>
        <v/>
      </c>
      <c r="P31" s="31">
        <f>IF(OR($A31="",L31="",M31="",N31=""),"",L31*N31-M31)</f>
        <v/>
      </c>
      <c r="Q31" s="31">
        <f>IF(OR($A31="",H31="",K31=""),"",H31*K31)</f>
        <v/>
      </c>
      <c r="R31" s="31">
        <f>IF(OR(P31="",Q31=""),"",P31-Q31)</f>
        <v/>
      </c>
      <c r="S31" s="32">
        <f>IF(OR(Q31="",M31="",L31="",L31&lt;=0),"",IFERROR(ROUNDUP((Q31+M31)/L31,0),""))</f>
        <v/>
      </c>
      <c r="T31" s="32">
        <f>IF(S31="","",MAX(0,S31-H31))</f>
        <v/>
      </c>
      <c r="U31" s="33">
        <f>IF(OR(N31="",H31=""),"",IFERROR(N31/H31-1,""))</f>
        <v/>
      </c>
      <c r="V31" s="33">
        <f>IF(OR(S31="",H31=""),"",IFERROR(S31/H31-1,""))</f>
        <v/>
      </c>
      <c r="W31" s="34">
        <f>IF($A31="","",IF(OR(COUNTBLANK($B31:$I31)&gt;0,$M31="",$N31=""),"Eingabe unvollständig",IF(OR(K31&lt;=0,L31&lt;=Parameter!$B$5),"Kritisch: Stück-DB",IF(I31&gt;Parameter!$B$2,"Prüfen: hoher Rabatt",IF(IFERROR(R31/Q31,0)&lt;Parameter!$B$3,"Prüfen: DB-Rückgang",IF(N31&lt;S31,"Prüfen: Mindestabsatz","Plausibel"))))))</f>
        <v/>
      </c>
      <c r="X31" s="24" t="n"/>
    </row>
    <row r="32" ht="23" customHeight="1">
      <c r="A32" s="27" t="n"/>
      <c r="B32" s="24" t="n"/>
      <c r="C32" s="27" t="n"/>
      <c r="D32" s="40" t="n"/>
      <c r="E32" s="40" t="n"/>
      <c r="F32" s="25" t="n"/>
      <c r="G32" s="25" t="n"/>
      <c r="H32" s="29" t="n"/>
      <c r="I32" s="30" t="n"/>
      <c r="J32" s="31">
        <f>IF(OR($A32="",F32="",I32=""),"",IFERROR(F32*(1-I32),""))</f>
        <v/>
      </c>
      <c r="K32" s="31">
        <f>IF(OR($A32="",F32="",G32=""),"",F32-G32)</f>
        <v/>
      </c>
      <c r="L32" s="31">
        <f>IF(OR($A32="",J32="",G32=""),"",J32-G32)</f>
        <v/>
      </c>
      <c r="M32" s="25" t="n"/>
      <c r="N32" s="29" t="n"/>
      <c r="O32" s="31">
        <f>IF(OR($A32="",J32="",N32=""),"",J32*N32)</f>
        <v/>
      </c>
      <c r="P32" s="31">
        <f>IF(OR($A32="",L32="",M32="",N32=""),"",L32*N32-M32)</f>
        <v/>
      </c>
      <c r="Q32" s="31">
        <f>IF(OR($A32="",H32="",K32=""),"",H32*K32)</f>
        <v/>
      </c>
      <c r="R32" s="31">
        <f>IF(OR(P32="",Q32=""),"",P32-Q32)</f>
        <v/>
      </c>
      <c r="S32" s="32">
        <f>IF(OR(Q32="",M32="",L32="",L32&lt;=0),"",IFERROR(ROUNDUP((Q32+M32)/L32,0),""))</f>
        <v/>
      </c>
      <c r="T32" s="32">
        <f>IF(S32="","",MAX(0,S32-H32))</f>
        <v/>
      </c>
      <c r="U32" s="33">
        <f>IF(OR(N32="",H32=""),"",IFERROR(N32/H32-1,""))</f>
        <v/>
      </c>
      <c r="V32" s="33">
        <f>IF(OR(S32="",H32=""),"",IFERROR(S32/H32-1,""))</f>
        <v/>
      </c>
      <c r="W32" s="34">
        <f>IF($A32="","",IF(OR(COUNTBLANK($B32:$I32)&gt;0,$M32="",$N32=""),"Eingabe unvollständig",IF(OR(K32&lt;=0,L32&lt;=Parameter!$B$5),"Kritisch: Stück-DB",IF(I32&gt;Parameter!$B$2,"Prüfen: hoher Rabatt",IF(IFERROR(R32/Q32,0)&lt;Parameter!$B$3,"Prüfen: DB-Rückgang",IF(N32&lt;S32,"Prüfen: Mindestabsatz","Plausibel"))))))</f>
        <v/>
      </c>
      <c r="X32" s="24" t="n"/>
    </row>
    <row r="33" ht="23" customHeight="1">
      <c r="A33" s="27" t="n"/>
      <c r="B33" s="24" t="n"/>
      <c r="C33" s="27" t="n"/>
      <c r="D33" s="40" t="n"/>
      <c r="E33" s="40" t="n"/>
      <c r="F33" s="25" t="n"/>
      <c r="G33" s="25" t="n"/>
      <c r="H33" s="29" t="n"/>
      <c r="I33" s="30" t="n"/>
      <c r="J33" s="31">
        <f>IF(OR($A33="",F33="",I33=""),"",IFERROR(F33*(1-I33),""))</f>
        <v/>
      </c>
      <c r="K33" s="31">
        <f>IF(OR($A33="",F33="",G33=""),"",F33-G33)</f>
        <v/>
      </c>
      <c r="L33" s="31">
        <f>IF(OR($A33="",J33="",G33=""),"",J33-G33)</f>
        <v/>
      </c>
      <c r="M33" s="25" t="n"/>
      <c r="N33" s="29" t="n"/>
      <c r="O33" s="31">
        <f>IF(OR($A33="",J33="",N33=""),"",J33*N33)</f>
        <v/>
      </c>
      <c r="P33" s="31">
        <f>IF(OR($A33="",L33="",M33="",N33=""),"",L33*N33-M33)</f>
        <v/>
      </c>
      <c r="Q33" s="31">
        <f>IF(OR($A33="",H33="",K33=""),"",H33*K33)</f>
        <v/>
      </c>
      <c r="R33" s="31">
        <f>IF(OR(P33="",Q33=""),"",P33-Q33)</f>
        <v/>
      </c>
      <c r="S33" s="32">
        <f>IF(OR(Q33="",M33="",L33="",L33&lt;=0),"",IFERROR(ROUNDUP((Q33+M33)/L33,0),""))</f>
        <v/>
      </c>
      <c r="T33" s="32">
        <f>IF(S33="","",MAX(0,S33-H33))</f>
        <v/>
      </c>
      <c r="U33" s="33">
        <f>IF(OR(N33="",H33=""),"",IFERROR(N33/H33-1,""))</f>
        <v/>
      </c>
      <c r="V33" s="33">
        <f>IF(OR(S33="",H33=""),"",IFERROR(S33/H33-1,""))</f>
        <v/>
      </c>
      <c r="W33" s="34">
        <f>IF($A33="","",IF(OR(COUNTBLANK($B33:$I33)&gt;0,$M33="",$N33=""),"Eingabe unvollständig",IF(OR(K33&lt;=0,L33&lt;=Parameter!$B$5),"Kritisch: Stück-DB",IF(I33&gt;Parameter!$B$2,"Prüfen: hoher Rabatt",IF(IFERROR(R33/Q33,0)&lt;Parameter!$B$3,"Prüfen: DB-Rückgang",IF(N33&lt;S33,"Prüfen: Mindestabsatz","Plausibel"))))))</f>
        <v/>
      </c>
      <c r="X33" s="24" t="n"/>
    </row>
    <row r="34" ht="23" customHeight="1">
      <c r="A34" s="27" t="n"/>
      <c r="B34" s="24" t="n"/>
      <c r="C34" s="27" t="n"/>
      <c r="D34" s="40" t="n"/>
      <c r="E34" s="40" t="n"/>
      <c r="F34" s="25" t="n"/>
      <c r="G34" s="25" t="n"/>
      <c r="H34" s="29" t="n"/>
      <c r="I34" s="30" t="n"/>
      <c r="J34" s="31">
        <f>IF(OR($A34="",F34="",I34=""),"",IFERROR(F34*(1-I34),""))</f>
        <v/>
      </c>
      <c r="K34" s="31">
        <f>IF(OR($A34="",F34="",G34=""),"",F34-G34)</f>
        <v/>
      </c>
      <c r="L34" s="31">
        <f>IF(OR($A34="",J34="",G34=""),"",J34-G34)</f>
        <v/>
      </c>
      <c r="M34" s="25" t="n"/>
      <c r="N34" s="29" t="n"/>
      <c r="O34" s="31">
        <f>IF(OR($A34="",J34="",N34=""),"",J34*N34)</f>
        <v/>
      </c>
      <c r="P34" s="31">
        <f>IF(OR($A34="",L34="",M34="",N34=""),"",L34*N34-M34)</f>
        <v/>
      </c>
      <c r="Q34" s="31">
        <f>IF(OR($A34="",H34="",K34=""),"",H34*K34)</f>
        <v/>
      </c>
      <c r="R34" s="31">
        <f>IF(OR(P34="",Q34=""),"",P34-Q34)</f>
        <v/>
      </c>
      <c r="S34" s="32">
        <f>IF(OR(Q34="",M34="",L34="",L34&lt;=0),"",IFERROR(ROUNDUP((Q34+M34)/L34,0),""))</f>
        <v/>
      </c>
      <c r="T34" s="32">
        <f>IF(S34="","",MAX(0,S34-H34))</f>
        <v/>
      </c>
      <c r="U34" s="33">
        <f>IF(OR(N34="",H34=""),"",IFERROR(N34/H34-1,""))</f>
        <v/>
      </c>
      <c r="V34" s="33">
        <f>IF(OR(S34="",H34=""),"",IFERROR(S34/H34-1,""))</f>
        <v/>
      </c>
      <c r="W34" s="34">
        <f>IF($A34="","",IF(OR(COUNTBLANK($B34:$I34)&gt;0,$M34="",$N34=""),"Eingabe unvollständig",IF(OR(K34&lt;=0,L34&lt;=Parameter!$B$5),"Kritisch: Stück-DB",IF(I34&gt;Parameter!$B$2,"Prüfen: hoher Rabatt",IF(IFERROR(R34/Q34,0)&lt;Parameter!$B$3,"Prüfen: DB-Rückgang",IF(N34&lt;S34,"Prüfen: Mindestabsatz","Plausibel"))))))</f>
        <v/>
      </c>
      <c r="X34" s="24" t="n"/>
    </row>
    <row r="35" ht="23" customHeight="1">
      <c r="A35" s="27" t="n"/>
      <c r="B35" s="24" t="n"/>
      <c r="C35" s="27" t="n"/>
      <c r="D35" s="40" t="n"/>
      <c r="E35" s="40" t="n"/>
      <c r="F35" s="25" t="n"/>
      <c r="G35" s="25" t="n"/>
      <c r="H35" s="29" t="n"/>
      <c r="I35" s="30" t="n"/>
      <c r="J35" s="31">
        <f>IF(OR($A35="",F35="",I35=""),"",IFERROR(F35*(1-I35),""))</f>
        <v/>
      </c>
      <c r="K35" s="31">
        <f>IF(OR($A35="",F35="",G35=""),"",F35-G35)</f>
        <v/>
      </c>
      <c r="L35" s="31">
        <f>IF(OR($A35="",J35="",G35=""),"",J35-G35)</f>
        <v/>
      </c>
      <c r="M35" s="25" t="n"/>
      <c r="N35" s="29" t="n"/>
      <c r="O35" s="31">
        <f>IF(OR($A35="",J35="",N35=""),"",J35*N35)</f>
        <v/>
      </c>
      <c r="P35" s="31">
        <f>IF(OR($A35="",L35="",M35="",N35=""),"",L35*N35-M35)</f>
        <v/>
      </c>
      <c r="Q35" s="31">
        <f>IF(OR($A35="",H35="",K35=""),"",H35*K35)</f>
        <v/>
      </c>
      <c r="R35" s="31">
        <f>IF(OR(P35="",Q35=""),"",P35-Q35)</f>
        <v/>
      </c>
      <c r="S35" s="32">
        <f>IF(OR(Q35="",M35="",L35="",L35&lt;=0),"",IFERROR(ROUNDUP((Q35+M35)/L35,0),""))</f>
        <v/>
      </c>
      <c r="T35" s="32">
        <f>IF(S35="","",MAX(0,S35-H35))</f>
        <v/>
      </c>
      <c r="U35" s="33">
        <f>IF(OR(N35="",H35=""),"",IFERROR(N35/H35-1,""))</f>
        <v/>
      </c>
      <c r="V35" s="33">
        <f>IF(OR(S35="",H35=""),"",IFERROR(S35/H35-1,""))</f>
        <v/>
      </c>
      <c r="W35" s="34">
        <f>IF($A35="","",IF(OR(COUNTBLANK($B35:$I35)&gt;0,$M35="",$N35=""),"Eingabe unvollständig",IF(OR(K35&lt;=0,L35&lt;=Parameter!$B$5),"Kritisch: Stück-DB",IF(I35&gt;Parameter!$B$2,"Prüfen: hoher Rabatt",IF(IFERROR(R35/Q35,0)&lt;Parameter!$B$3,"Prüfen: DB-Rückgang",IF(N35&lt;S35,"Prüfen: Mindestabsatz","Plausibel"))))))</f>
        <v/>
      </c>
      <c r="X35" s="24" t="n"/>
    </row>
    <row r="36" ht="23" customHeight="1">
      <c r="A36" s="27" t="n"/>
      <c r="B36" s="24" t="n"/>
      <c r="C36" s="27" t="n"/>
      <c r="D36" s="40" t="n"/>
      <c r="E36" s="40" t="n"/>
      <c r="F36" s="25" t="n"/>
      <c r="G36" s="25" t="n"/>
      <c r="H36" s="29" t="n"/>
      <c r="I36" s="30" t="n"/>
      <c r="J36" s="31">
        <f>IF(OR($A36="",F36="",I36=""),"",IFERROR(F36*(1-I36),""))</f>
        <v/>
      </c>
      <c r="K36" s="31">
        <f>IF(OR($A36="",F36="",G36=""),"",F36-G36)</f>
        <v/>
      </c>
      <c r="L36" s="31">
        <f>IF(OR($A36="",J36="",G36=""),"",J36-G36)</f>
        <v/>
      </c>
      <c r="M36" s="25" t="n"/>
      <c r="N36" s="29" t="n"/>
      <c r="O36" s="31">
        <f>IF(OR($A36="",J36="",N36=""),"",J36*N36)</f>
        <v/>
      </c>
      <c r="P36" s="31">
        <f>IF(OR($A36="",L36="",M36="",N36=""),"",L36*N36-M36)</f>
        <v/>
      </c>
      <c r="Q36" s="31">
        <f>IF(OR($A36="",H36="",K36=""),"",H36*K36)</f>
        <v/>
      </c>
      <c r="R36" s="31">
        <f>IF(OR(P36="",Q36=""),"",P36-Q36)</f>
        <v/>
      </c>
      <c r="S36" s="32">
        <f>IF(OR(Q36="",M36="",L36="",L36&lt;=0),"",IFERROR(ROUNDUP((Q36+M36)/L36,0),""))</f>
        <v/>
      </c>
      <c r="T36" s="32">
        <f>IF(S36="","",MAX(0,S36-H36))</f>
        <v/>
      </c>
      <c r="U36" s="33">
        <f>IF(OR(N36="",H36=""),"",IFERROR(N36/H36-1,""))</f>
        <v/>
      </c>
      <c r="V36" s="33">
        <f>IF(OR(S36="",H36=""),"",IFERROR(S36/H36-1,""))</f>
        <v/>
      </c>
      <c r="W36" s="34">
        <f>IF($A36="","",IF(OR(COUNTBLANK($B36:$I36)&gt;0,$M36="",$N36=""),"Eingabe unvollständig",IF(OR(K36&lt;=0,L36&lt;=Parameter!$B$5),"Kritisch: Stück-DB",IF(I36&gt;Parameter!$B$2,"Prüfen: hoher Rabatt",IF(IFERROR(R36/Q36,0)&lt;Parameter!$B$3,"Prüfen: DB-Rückgang",IF(N36&lt;S36,"Prüfen: Mindestabsatz","Plausibel"))))))</f>
        <v/>
      </c>
      <c r="X36" s="24" t="n"/>
    </row>
    <row r="37" ht="23" customHeight="1">
      <c r="A37" s="27" t="n"/>
      <c r="B37" s="24" t="n"/>
      <c r="C37" s="27" t="n"/>
      <c r="D37" s="40" t="n"/>
      <c r="E37" s="40" t="n"/>
      <c r="F37" s="25" t="n"/>
      <c r="G37" s="25" t="n"/>
      <c r="H37" s="29" t="n"/>
      <c r="I37" s="30" t="n"/>
      <c r="J37" s="31">
        <f>IF(OR($A37="",F37="",I37=""),"",IFERROR(F37*(1-I37),""))</f>
        <v/>
      </c>
      <c r="K37" s="31">
        <f>IF(OR($A37="",F37="",G37=""),"",F37-G37)</f>
        <v/>
      </c>
      <c r="L37" s="31">
        <f>IF(OR($A37="",J37="",G37=""),"",J37-G37)</f>
        <v/>
      </c>
      <c r="M37" s="25" t="n"/>
      <c r="N37" s="29" t="n"/>
      <c r="O37" s="31">
        <f>IF(OR($A37="",J37="",N37=""),"",J37*N37)</f>
        <v/>
      </c>
      <c r="P37" s="31">
        <f>IF(OR($A37="",L37="",M37="",N37=""),"",L37*N37-M37)</f>
        <v/>
      </c>
      <c r="Q37" s="31">
        <f>IF(OR($A37="",H37="",K37=""),"",H37*K37)</f>
        <v/>
      </c>
      <c r="R37" s="31">
        <f>IF(OR(P37="",Q37=""),"",P37-Q37)</f>
        <v/>
      </c>
      <c r="S37" s="32">
        <f>IF(OR(Q37="",M37="",L37="",L37&lt;=0),"",IFERROR(ROUNDUP((Q37+M37)/L37,0),""))</f>
        <v/>
      </c>
      <c r="T37" s="32">
        <f>IF(S37="","",MAX(0,S37-H37))</f>
        <v/>
      </c>
      <c r="U37" s="33">
        <f>IF(OR(N37="",H37=""),"",IFERROR(N37/H37-1,""))</f>
        <v/>
      </c>
      <c r="V37" s="33">
        <f>IF(OR(S37="",H37=""),"",IFERROR(S37/H37-1,""))</f>
        <v/>
      </c>
      <c r="W37" s="34">
        <f>IF($A37="","",IF(OR(COUNTBLANK($B37:$I37)&gt;0,$M37="",$N37=""),"Eingabe unvollständig",IF(OR(K37&lt;=0,L37&lt;=Parameter!$B$5),"Kritisch: Stück-DB",IF(I37&gt;Parameter!$B$2,"Prüfen: hoher Rabatt",IF(IFERROR(R37/Q37,0)&lt;Parameter!$B$3,"Prüfen: DB-Rückgang",IF(N37&lt;S37,"Prüfen: Mindestabsatz","Plausibel"))))))</f>
        <v/>
      </c>
      <c r="X37" s="24" t="n"/>
    </row>
    <row r="38" ht="23" customHeight="1">
      <c r="A38" s="27" t="n"/>
      <c r="B38" s="24" t="n"/>
      <c r="C38" s="27" t="n"/>
      <c r="D38" s="40" t="n"/>
      <c r="E38" s="40" t="n"/>
      <c r="F38" s="25" t="n"/>
      <c r="G38" s="25" t="n"/>
      <c r="H38" s="29" t="n"/>
      <c r="I38" s="30" t="n"/>
      <c r="J38" s="31">
        <f>IF(OR($A38="",F38="",I38=""),"",IFERROR(F38*(1-I38),""))</f>
        <v/>
      </c>
      <c r="K38" s="31">
        <f>IF(OR($A38="",F38="",G38=""),"",F38-G38)</f>
        <v/>
      </c>
      <c r="L38" s="31">
        <f>IF(OR($A38="",J38="",G38=""),"",J38-G38)</f>
        <v/>
      </c>
      <c r="M38" s="25" t="n"/>
      <c r="N38" s="29" t="n"/>
      <c r="O38" s="31">
        <f>IF(OR($A38="",J38="",N38=""),"",J38*N38)</f>
        <v/>
      </c>
      <c r="P38" s="31">
        <f>IF(OR($A38="",L38="",M38="",N38=""),"",L38*N38-M38)</f>
        <v/>
      </c>
      <c r="Q38" s="31">
        <f>IF(OR($A38="",H38="",K38=""),"",H38*K38)</f>
        <v/>
      </c>
      <c r="R38" s="31">
        <f>IF(OR(P38="",Q38=""),"",P38-Q38)</f>
        <v/>
      </c>
      <c r="S38" s="32">
        <f>IF(OR(Q38="",M38="",L38="",L38&lt;=0),"",IFERROR(ROUNDUP((Q38+M38)/L38,0),""))</f>
        <v/>
      </c>
      <c r="T38" s="32">
        <f>IF(S38="","",MAX(0,S38-H38))</f>
        <v/>
      </c>
      <c r="U38" s="33">
        <f>IF(OR(N38="",H38=""),"",IFERROR(N38/H38-1,""))</f>
        <v/>
      </c>
      <c r="V38" s="33">
        <f>IF(OR(S38="",H38=""),"",IFERROR(S38/H38-1,""))</f>
        <v/>
      </c>
      <c r="W38" s="34">
        <f>IF($A38="","",IF(OR(COUNTBLANK($B38:$I38)&gt;0,$M38="",$N38=""),"Eingabe unvollständig",IF(OR(K38&lt;=0,L38&lt;=Parameter!$B$5),"Kritisch: Stück-DB",IF(I38&gt;Parameter!$B$2,"Prüfen: hoher Rabatt",IF(IFERROR(R38/Q38,0)&lt;Parameter!$B$3,"Prüfen: DB-Rückgang",IF(N38&lt;S38,"Prüfen: Mindestabsatz","Plausibel"))))))</f>
        <v/>
      </c>
      <c r="X38" s="24" t="n"/>
    </row>
    <row r="39" ht="23" customHeight="1">
      <c r="A39" s="27" t="n"/>
      <c r="B39" s="24" t="n"/>
      <c r="C39" s="27" t="n"/>
      <c r="D39" s="40" t="n"/>
      <c r="E39" s="40" t="n"/>
      <c r="F39" s="25" t="n"/>
      <c r="G39" s="25" t="n"/>
      <c r="H39" s="29" t="n"/>
      <c r="I39" s="30" t="n"/>
      <c r="J39" s="31">
        <f>IF(OR($A39="",F39="",I39=""),"",IFERROR(F39*(1-I39),""))</f>
        <v/>
      </c>
      <c r="K39" s="31">
        <f>IF(OR($A39="",F39="",G39=""),"",F39-G39)</f>
        <v/>
      </c>
      <c r="L39" s="31">
        <f>IF(OR($A39="",J39="",G39=""),"",J39-G39)</f>
        <v/>
      </c>
      <c r="M39" s="25" t="n"/>
      <c r="N39" s="29" t="n"/>
      <c r="O39" s="31">
        <f>IF(OR($A39="",J39="",N39=""),"",J39*N39)</f>
        <v/>
      </c>
      <c r="P39" s="31">
        <f>IF(OR($A39="",L39="",M39="",N39=""),"",L39*N39-M39)</f>
        <v/>
      </c>
      <c r="Q39" s="31">
        <f>IF(OR($A39="",H39="",K39=""),"",H39*K39)</f>
        <v/>
      </c>
      <c r="R39" s="31">
        <f>IF(OR(P39="",Q39=""),"",P39-Q39)</f>
        <v/>
      </c>
      <c r="S39" s="32">
        <f>IF(OR(Q39="",M39="",L39="",L39&lt;=0),"",IFERROR(ROUNDUP((Q39+M39)/L39,0),""))</f>
        <v/>
      </c>
      <c r="T39" s="32">
        <f>IF(S39="","",MAX(0,S39-H39))</f>
        <v/>
      </c>
      <c r="U39" s="33">
        <f>IF(OR(N39="",H39=""),"",IFERROR(N39/H39-1,""))</f>
        <v/>
      </c>
      <c r="V39" s="33">
        <f>IF(OR(S39="",H39=""),"",IFERROR(S39/H39-1,""))</f>
        <v/>
      </c>
      <c r="W39" s="34">
        <f>IF($A39="","",IF(OR(COUNTBLANK($B39:$I39)&gt;0,$M39="",$N39=""),"Eingabe unvollständig",IF(OR(K39&lt;=0,L39&lt;=Parameter!$B$5),"Kritisch: Stück-DB",IF(I39&gt;Parameter!$B$2,"Prüfen: hoher Rabatt",IF(IFERROR(R39/Q39,0)&lt;Parameter!$B$3,"Prüfen: DB-Rückgang",IF(N39&lt;S39,"Prüfen: Mindestabsatz","Plausibel"))))))</f>
        <v/>
      </c>
      <c r="X39" s="24" t="n"/>
    </row>
    <row r="40" ht="23" customHeight="1">
      <c r="A40" s="27" t="n"/>
      <c r="B40" s="24" t="n"/>
      <c r="C40" s="27" t="n"/>
      <c r="D40" s="40" t="n"/>
      <c r="E40" s="40" t="n"/>
      <c r="F40" s="25" t="n"/>
      <c r="G40" s="25" t="n"/>
      <c r="H40" s="29" t="n"/>
      <c r="I40" s="30" t="n"/>
      <c r="J40" s="31">
        <f>IF(OR($A40="",F40="",I40=""),"",IFERROR(F40*(1-I40),""))</f>
        <v/>
      </c>
      <c r="K40" s="31">
        <f>IF(OR($A40="",F40="",G40=""),"",F40-G40)</f>
        <v/>
      </c>
      <c r="L40" s="31">
        <f>IF(OR($A40="",J40="",G40=""),"",J40-G40)</f>
        <v/>
      </c>
      <c r="M40" s="25" t="n"/>
      <c r="N40" s="29" t="n"/>
      <c r="O40" s="31">
        <f>IF(OR($A40="",J40="",N40=""),"",J40*N40)</f>
        <v/>
      </c>
      <c r="P40" s="31">
        <f>IF(OR($A40="",L40="",M40="",N40=""),"",L40*N40-M40)</f>
        <v/>
      </c>
      <c r="Q40" s="31">
        <f>IF(OR($A40="",H40="",K40=""),"",H40*K40)</f>
        <v/>
      </c>
      <c r="R40" s="31">
        <f>IF(OR(P40="",Q40=""),"",P40-Q40)</f>
        <v/>
      </c>
      <c r="S40" s="32">
        <f>IF(OR(Q40="",M40="",L40="",L40&lt;=0),"",IFERROR(ROUNDUP((Q40+M40)/L40,0),""))</f>
        <v/>
      </c>
      <c r="T40" s="32">
        <f>IF(S40="","",MAX(0,S40-H40))</f>
        <v/>
      </c>
      <c r="U40" s="33">
        <f>IF(OR(N40="",H40=""),"",IFERROR(N40/H40-1,""))</f>
        <v/>
      </c>
      <c r="V40" s="33">
        <f>IF(OR(S40="",H40=""),"",IFERROR(S40/H40-1,""))</f>
        <v/>
      </c>
      <c r="W40" s="34">
        <f>IF($A40="","",IF(OR(COUNTBLANK($B40:$I40)&gt;0,$M40="",$N40=""),"Eingabe unvollständig",IF(OR(K40&lt;=0,L40&lt;=Parameter!$B$5),"Kritisch: Stück-DB",IF(I40&gt;Parameter!$B$2,"Prüfen: hoher Rabatt",IF(IFERROR(R40/Q40,0)&lt;Parameter!$B$3,"Prüfen: DB-Rückgang",IF(N40&lt;S40,"Prüfen: Mindestabsatz","Plausibel"))))))</f>
        <v/>
      </c>
      <c r="X40" s="24" t="n"/>
    </row>
    <row r="41" ht="23" customHeight="1">
      <c r="A41" s="27" t="n"/>
      <c r="B41" s="24" t="n"/>
      <c r="C41" s="27" t="n"/>
      <c r="D41" s="40" t="n"/>
      <c r="E41" s="40" t="n"/>
      <c r="F41" s="25" t="n"/>
      <c r="G41" s="25" t="n"/>
      <c r="H41" s="29" t="n"/>
      <c r="I41" s="30" t="n"/>
      <c r="J41" s="31">
        <f>IF(OR($A41="",F41="",I41=""),"",IFERROR(F41*(1-I41),""))</f>
        <v/>
      </c>
      <c r="K41" s="31">
        <f>IF(OR($A41="",F41="",G41=""),"",F41-G41)</f>
        <v/>
      </c>
      <c r="L41" s="31">
        <f>IF(OR($A41="",J41="",G41=""),"",J41-G41)</f>
        <v/>
      </c>
      <c r="M41" s="25" t="n"/>
      <c r="N41" s="29" t="n"/>
      <c r="O41" s="31">
        <f>IF(OR($A41="",J41="",N41=""),"",J41*N41)</f>
        <v/>
      </c>
      <c r="P41" s="31">
        <f>IF(OR($A41="",L41="",M41="",N41=""),"",L41*N41-M41)</f>
        <v/>
      </c>
      <c r="Q41" s="31">
        <f>IF(OR($A41="",H41="",K41=""),"",H41*K41)</f>
        <v/>
      </c>
      <c r="R41" s="31">
        <f>IF(OR(P41="",Q41=""),"",P41-Q41)</f>
        <v/>
      </c>
      <c r="S41" s="32">
        <f>IF(OR(Q41="",M41="",L41="",L41&lt;=0),"",IFERROR(ROUNDUP((Q41+M41)/L41,0),""))</f>
        <v/>
      </c>
      <c r="T41" s="32">
        <f>IF(S41="","",MAX(0,S41-H41))</f>
        <v/>
      </c>
      <c r="U41" s="33">
        <f>IF(OR(N41="",H41=""),"",IFERROR(N41/H41-1,""))</f>
        <v/>
      </c>
      <c r="V41" s="33">
        <f>IF(OR(S41="",H41=""),"",IFERROR(S41/H41-1,""))</f>
        <v/>
      </c>
      <c r="W41" s="34">
        <f>IF($A41="","",IF(OR(COUNTBLANK($B41:$I41)&gt;0,$M41="",$N41=""),"Eingabe unvollständig",IF(OR(K41&lt;=0,L41&lt;=Parameter!$B$5),"Kritisch: Stück-DB",IF(I41&gt;Parameter!$B$2,"Prüfen: hoher Rabatt",IF(IFERROR(R41/Q41,0)&lt;Parameter!$B$3,"Prüfen: DB-Rückgang",IF(N41&lt;S41,"Prüfen: Mindestabsatz","Plausibel"))))))</f>
        <v/>
      </c>
      <c r="X41" s="24" t="n"/>
    </row>
    <row r="42" ht="23" customHeight="1">
      <c r="A42" s="27" t="n"/>
      <c r="B42" s="24" t="n"/>
      <c r="C42" s="27" t="n"/>
      <c r="D42" s="40" t="n"/>
      <c r="E42" s="40" t="n"/>
      <c r="F42" s="25" t="n"/>
      <c r="G42" s="25" t="n"/>
      <c r="H42" s="29" t="n"/>
      <c r="I42" s="30" t="n"/>
      <c r="J42" s="31">
        <f>IF(OR($A42="",F42="",I42=""),"",IFERROR(F42*(1-I42),""))</f>
        <v/>
      </c>
      <c r="K42" s="31">
        <f>IF(OR($A42="",F42="",G42=""),"",F42-G42)</f>
        <v/>
      </c>
      <c r="L42" s="31">
        <f>IF(OR($A42="",J42="",G42=""),"",J42-G42)</f>
        <v/>
      </c>
      <c r="M42" s="25" t="n"/>
      <c r="N42" s="29" t="n"/>
      <c r="O42" s="31">
        <f>IF(OR($A42="",J42="",N42=""),"",J42*N42)</f>
        <v/>
      </c>
      <c r="P42" s="31">
        <f>IF(OR($A42="",L42="",M42="",N42=""),"",L42*N42-M42)</f>
        <v/>
      </c>
      <c r="Q42" s="31">
        <f>IF(OR($A42="",H42="",K42=""),"",H42*K42)</f>
        <v/>
      </c>
      <c r="R42" s="31">
        <f>IF(OR(P42="",Q42=""),"",P42-Q42)</f>
        <v/>
      </c>
      <c r="S42" s="32">
        <f>IF(OR(Q42="",M42="",L42="",L42&lt;=0),"",IFERROR(ROUNDUP((Q42+M42)/L42,0),""))</f>
        <v/>
      </c>
      <c r="T42" s="32">
        <f>IF(S42="","",MAX(0,S42-H42))</f>
        <v/>
      </c>
      <c r="U42" s="33">
        <f>IF(OR(N42="",H42=""),"",IFERROR(N42/H42-1,""))</f>
        <v/>
      </c>
      <c r="V42" s="33">
        <f>IF(OR(S42="",H42=""),"",IFERROR(S42/H42-1,""))</f>
        <v/>
      </c>
      <c r="W42" s="34">
        <f>IF($A42="","",IF(OR(COUNTBLANK($B42:$I42)&gt;0,$M42="",$N42=""),"Eingabe unvollständig",IF(OR(K42&lt;=0,L42&lt;=Parameter!$B$5),"Kritisch: Stück-DB",IF(I42&gt;Parameter!$B$2,"Prüfen: hoher Rabatt",IF(IFERROR(R42/Q42,0)&lt;Parameter!$B$3,"Prüfen: DB-Rückgang",IF(N42&lt;S42,"Prüfen: Mindestabsatz","Plausibel"))))))</f>
        <v/>
      </c>
      <c r="X42" s="24" t="n"/>
    </row>
    <row r="43" ht="23" customHeight="1">
      <c r="A43" s="27" t="n"/>
      <c r="B43" s="24" t="n"/>
      <c r="C43" s="27" t="n"/>
      <c r="D43" s="40" t="n"/>
      <c r="E43" s="40" t="n"/>
      <c r="F43" s="25" t="n"/>
      <c r="G43" s="25" t="n"/>
      <c r="H43" s="29" t="n"/>
      <c r="I43" s="30" t="n"/>
      <c r="J43" s="31">
        <f>IF(OR($A43="",F43="",I43=""),"",IFERROR(F43*(1-I43),""))</f>
        <v/>
      </c>
      <c r="K43" s="31">
        <f>IF(OR($A43="",F43="",G43=""),"",F43-G43)</f>
        <v/>
      </c>
      <c r="L43" s="31">
        <f>IF(OR($A43="",J43="",G43=""),"",J43-G43)</f>
        <v/>
      </c>
      <c r="M43" s="25" t="n"/>
      <c r="N43" s="29" t="n"/>
      <c r="O43" s="31">
        <f>IF(OR($A43="",J43="",N43=""),"",J43*N43)</f>
        <v/>
      </c>
      <c r="P43" s="31">
        <f>IF(OR($A43="",L43="",M43="",N43=""),"",L43*N43-M43)</f>
        <v/>
      </c>
      <c r="Q43" s="31">
        <f>IF(OR($A43="",H43="",K43=""),"",H43*K43)</f>
        <v/>
      </c>
      <c r="R43" s="31">
        <f>IF(OR(P43="",Q43=""),"",P43-Q43)</f>
        <v/>
      </c>
      <c r="S43" s="32">
        <f>IF(OR(Q43="",M43="",L43="",L43&lt;=0),"",IFERROR(ROUNDUP((Q43+M43)/L43,0),""))</f>
        <v/>
      </c>
      <c r="T43" s="32">
        <f>IF(S43="","",MAX(0,S43-H43))</f>
        <v/>
      </c>
      <c r="U43" s="33">
        <f>IF(OR(N43="",H43=""),"",IFERROR(N43/H43-1,""))</f>
        <v/>
      </c>
      <c r="V43" s="33">
        <f>IF(OR(S43="",H43=""),"",IFERROR(S43/H43-1,""))</f>
        <v/>
      </c>
      <c r="W43" s="34">
        <f>IF($A43="","",IF(OR(COUNTBLANK($B43:$I43)&gt;0,$M43="",$N43=""),"Eingabe unvollständig",IF(OR(K43&lt;=0,L43&lt;=Parameter!$B$5),"Kritisch: Stück-DB",IF(I43&gt;Parameter!$B$2,"Prüfen: hoher Rabatt",IF(IFERROR(R43/Q43,0)&lt;Parameter!$B$3,"Prüfen: DB-Rückgang",IF(N43&lt;S43,"Prüfen: Mindestabsatz","Plausibel"))))))</f>
        <v/>
      </c>
      <c r="X43" s="24" t="n"/>
    </row>
    <row r="44" ht="23" customHeight="1">
      <c r="A44" s="27" t="n"/>
      <c r="B44" s="24" t="n"/>
      <c r="C44" s="27" t="n"/>
      <c r="D44" s="40" t="n"/>
      <c r="E44" s="40" t="n"/>
      <c r="F44" s="25" t="n"/>
      <c r="G44" s="25" t="n"/>
      <c r="H44" s="29" t="n"/>
      <c r="I44" s="30" t="n"/>
      <c r="J44" s="31">
        <f>IF(OR($A44="",F44="",I44=""),"",IFERROR(F44*(1-I44),""))</f>
        <v/>
      </c>
      <c r="K44" s="31">
        <f>IF(OR($A44="",F44="",G44=""),"",F44-G44)</f>
        <v/>
      </c>
      <c r="L44" s="31">
        <f>IF(OR($A44="",J44="",G44=""),"",J44-G44)</f>
        <v/>
      </c>
      <c r="M44" s="25" t="n"/>
      <c r="N44" s="29" t="n"/>
      <c r="O44" s="31">
        <f>IF(OR($A44="",J44="",N44=""),"",J44*N44)</f>
        <v/>
      </c>
      <c r="P44" s="31">
        <f>IF(OR($A44="",L44="",M44="",N44=""),"",L44*N44-M44)</f>
        <v/>
      </c>
      <c r="Q44" s="31">
        <f>IF(OR($A44="",H44="",K44=""),"",H44*K44)</f>
        <v/>
      </c>
      <c r="R44" s="31">
        <f>IF(OR(P44="",Q44=""),"",P44-Q44)</f>
        <v/>
      </c>
      <c r="S44" s="32">
        <f>IF(OR(Q44="",M44="",L44="",L44&lt;=0),"",IFERROR(ROUNDUP((Q44+M44)/L44,0),""))</f>
        <v/>
      </c>
      <c r="T44" s="32">
        <f>IF(S44="","",MAX(0,S44-H44))</f>
        <v/>
      </c>
      <c r="U44" s="33">
        <f>IF(OR(N44="",H44=""),"",IFERROR(N44/H44-1,""))</f>
        <v/>
      </c>
      <c r="V44" s="33">
        <f>IF(OR(S44="",H44=""),"",IFERROR(S44/H44-1,""))</f>
        <v/>
      </c>
      <c r="W44" s="34">
        <f>IF($A44="","",IF(OR(COUNTBLANK($B44:$I44)&gt;0,$M44="",$N44=""),"Eingabe unvollständig",IF(OR(K44&lt;=0,L44&lt;=Parameter!$B$5),"Kritisch: Stück-DB",IF(I44&gt;Parameter!$B$2,"Prüfen: hoher Rabatt",IF(IFERROR(R44/Q44,0)&lt;Parameter!$B$3,"Prüfen: DB-Rückgang",IF(N44&lt;S44,"Prüfen: Mindestabsatz","Plausibel"))))))</f>
        <v/>
      </c>
      <c r="X44" s="24" t="n"/>
    </row>
    <row r="45" ht="23" customHeight="1">
      <c r="A45" s="27" t="n"/>
      <c r="B45" s="24" t="n"/>
      <c r="C45" s="27" t="n"/>
      <c r="D45" s="40" t="n"/>
      <c r="E45" s="40" t="n"/>
      <c r="F45" s="25" t="n"/>
      <c r="G45" s="25" t="n"/>
      <c r="H45" s="29" t="n"/>
      <c r="I45" s="30" t="n"/>
      <c r="J45" s="31">
        <f>IF(OR($A45="",F45="",I45=""),"",IFERROR(F45*(1-I45),""))</f>
        <v/>
      </c>
      <c r="K45" s="31">
        <f>IF(OR($A45="",F45="",G45=""),"",F45-G45)</f>
        <v/>
      </c>
      <c r="L45" s="31">
        <f>IF(OR($A45="",J45="",G45=""),"",J45-G45)</f>
        <v/>
      </c>
      <c r="M45" s="25" t="n"/>
      <c r="N45" s="29" t="n"/>
      <c r="O45" s="31">
        <f>IF(OR($A45="",J45="",N45=""),"",J45*N45)</f>
        <v/>
      </c>
      <c r="P45" s="31">
        <f>IF(OR($A45="",L45="",M45="",N45=""),"",L45*N45-M45)</f>
        <v/>
      </c>
      <c r="Q45" s="31">
        <f>IF(OR($A45="",H45="",K45=""),"",H45*K45)</f>
        <v/>
      </c>
      <c r="R45" s="31">
        <f>IF(OR(P45="",Q45=""),"",P45-Q45)</f>
        <v/>
      </c>
      <c r="S45" s="32">
        <f>IF(OR(Q45="",M45="",L45="",L45&lt;=0),"",IFERROR(ROUNDUP((Q45+M45)/L45,0),""))</f>
        <v/>
      </c>
      <c r="T45" s="32">
        <f>IF(S45="","",MAX(0,S45-H45))</f>
        <v/>
      </c>
      <c r="U45" s="33">
        <f>IF(OR(N45="",H45=""),"",IFERROR(N45/H45-1,""))</f>
        <v/>
      </c>
      <c r="V45" s="33">
        <f>IF(OR(S45="",H45=""),"",IFERROR(S45/H45-1,""))</f>
        <v/>
      </c>
      <c r="W45" s="34">
        <f>IF($A45="","",IF(OR(COUNTBLANK($B45:$I45)&gt;0,$M45="",$N45=""),"Eingabe unvollständig",IF(OR(K45&lt;=0,L45&lt;=Parameter!$B$5),"Kritisch: Stück-DB",IF(I45&gt;Parameter!$B$2,"Prüfen: hoher Rabatt",IF(IFERROR(R45/Q45,0)&lt;Parameter!$B$3,"Prüfen: DB-Rückgang",IF(N45&lt;S45,"Prüfen: Mindestabsatz","Plausibel"))))))</f>
        <v/>
      </c>
      <c r="X45" s="24" t="n"/>
    </row>
    <row r="46" ht="23" customHeight="1">
      <c r="A46" s="27" t="n"/>
      <c r="B46" s="24" t="n"/>
      <c r="C46" s="27" t="n"/>
      <c r="D46" s="40" t="n"/>
      <c r="E46" s="40" t="n"/>
      <c r="F46" s="25" t="n"/>
      <c r="G46" s="25" t="n"/>
      <c r="H46" s="29" t="n"/>
      <c r="I46" s="30" t="n"/>
      <c r="J46" s="31">
        <f>IF(OR($A46="",F46="",I46=""),"",IFERROR(F46*(1-I46),""))</f>
        <v/>
      </c>
      <c r="K46" s="31">
        <f>IF(OR($A46="",F46="",G46=""),"",F46-G46)</f>
        <v/>
      </c>
      <c r="L46" s="31">
        <f>IF(OR($A46="",J46="",G46=""),"",J46-G46)</f>
        <v/>
      </c>
      <c r="M46" s="25" t="n"/>
      <c r="N46" s="29" t="n"/>
      <c r="O46" s="31">
        <f>IF(OR($A46="",J46="",N46=""),"",J46*N46)</f>
        <v/>
      </c>
      <c r="P46" s="31">
        <f>IF(OR($A46="",L46="",M46="",N46=""),"",L46*N46-M46)</f>
        <v/>
      </c>
      <c r="Q46" s="31">
        <f>IF(OR($A46="",H46="",K46=""),"",H46*K46)</f>
        <v/>
      </c>
      <c r="R46" s="31">
        <f>IF(OR(P46="",Q46=""),"",P46-Q46)</f>
        <v/>
      </c>
      <c r="S46" s="32">
        <f>IF(OR(Q46="",M46="",L46="",L46&lt;=0),"",IFERROR(ROUNDUP((Q46+M46)/L46,0),""))</f>
        <v/>
      </c>
      <c r="T46" s="32">
        <f>IF(S46="","",MAX(0,S46-H46))</f>
        <v/>
      </c>
      <c r="U46" s="33">
        <f>IF(OR(N46="",H46=""),"",IFERROR(N46/H46-1,""))</f>
        <v/>
      </c>
      <c r="V46" s="33">
        <f>IF(OR(S46="",H46=""),"",IFERROR(S46/H46-1,""))</f>
        <v/>
      </c>
      <c r="W46" s="34">
        <f>IF($A46="","",IF(OR(COUNTBLANK($B46:$I46)&gt;0,$M46="",$N46=""),"Eingabe unvollständig",IF(OR(K46&lt;=0,L46&lt;=Parameter!$B$5),"Kritisch: Stück-DB",IF(I46&gt;Parameter!$B$2,"Prüfen: hoher Rabatt",IF(IFERROR(R46/Q46,0)&lt;Parameter!$B$3,"Prüfen: DB-Rückgang",IF(N46&lt;S46,"Prüfen: Mindestabsatz","Plausibel"))))))</f>
        <v/>
      </c>
      <c r="X46" s="24" t="n"/>
    </row>
    <row r="47" ht="23" customHeight="1">
      <c r="A47" s="27" t="n"/>
      <c r="B47" s="24" t="n"/>
      <c r="C47" s="27" t="n"/>
      <c r="D47" s="40" t="n"/>
      <c r="E47" s="40" t="n"/>
      <c r="F47" s="25" t="n"/>
      <c r="G47" s="25" t="n"/>
      <c r="H47" s="29" t="n"/>
      <c r="I47" s="30" t="n"/>
      <c r="J47" s="31">
        <f>IF(OR($A47="",F47="",I47=""),"",IFERROR(F47*(1-I47),""))</f>
        <v/>
      </c>
      <c r="K47" s="31">
        <f>IF(OR($A47="",F47="",G47=""),"",F47-G47)</f>
        <v/>
      </c>
      <c r="L47" s="31">
        <f>IF(OR($A47="",J47="",G47=""),"",J47-G47)</f>
        <v/>
      </c>
      <c r="M47" s="25" t="n"/>
      <c r="N47" s="29" t="n"/>
      <c r="O47" s="31">
        <f>IF(OR($A47="",J47="",N47=""),"",J47*N47)</f>
        <v/>
      </c>
      <c r="P47" s="31">
        <f>IF(OR($A47="",L47="",M47="",N47=""),"",L47*N47-M47)</f>
        <v/>
      </c>
      <c r="Q47" s="31">
        <f>IF(OR($A47="",H47="",K47=""),"",H47*K47)</f>
        <v/>
      </c>
      <c r="R47" s="31">
        <f>IF(OR(P47="",Q47=""),"",P47-Q47)</f>
        <v/>
      </c>
      <c r="S47" s="32">
        <f>IF(OR(Q47="",M47="",L47="",L47&lt;=0),"",IFERROR(ROUNDUP((Q47+M47)/L47,0),""))</f>
        <v/>
      </c>
      <c r="T47" s="32">
        <f>IF(S47="","",MAX(0,S47-H47))</f>
        <v/>
      </c>
      <c r="U47" s="33">
        <f>IF(OR(N47="",H47=""),"",IFERROR(N47/H47-1,""))</f>
        <v/>
      </c>
      <c r="V47" s="33">
        <f>IF(OR(S47="",H47=""),"",IFERROR(S47/H47-1,""))</f>
        <v/>
      </c>
      <c r="W47" s="34">
        <f>IF($A47="","",IF(OR(COUNTBLANK($B47:$I47)&gt;0,$M47="",$N47=""),"Eingabe unvollständig",IF(OR(K47&lt;=0,L47&lt;=Parameter!$B$5),"Kritisch: Stück-DB",IF(I47&gt;Parameter!$B$2,"Prüfen: hoher Rabatt",IF(IFERROR(R47/Q47,0)&lt;Parameter!$B$3,"Prüfen: DB-Rückgang",IF(N47&lt;S47,"Prüfen: Mindestabsatz","Plausibel"))))))</f>
        <v/>
      </c>
      <c r="X47" s="24" t="n"/>
    </row>
    <row r="48" ht="23" customHeight="1">
      <c r="A48" s="27" t="n"/>
      <c r="B48" s="24" t="n"/>
      <c r="C48" s="27" t="n"/>
      <c r="D48" s="40" t="n"/>
      <c r="E48" s="40" t="n"/>
      <c r="F48" s="25" t="n"/>
      <c r="G48" s="25" t="n"/>
      <c r="H48" s="29" t="n"/>
      <c r="I48" s="30" t="n"/>
      <c r="J48" s="31">
        <f>IF(OR($A48="",F48="",I48=""),"",IFERROR(F48*(1-I48),""))</f>
        <v/>
      </c>
      <c r="K48" s="31">
        <f>IF(OR($A48="",F48="",G48=""),"",F48-G48)</f>
        <v/>
      </c>
      <c r="L48" s="31">
        <f>IF(OR($A48="",J48="",G48=""),"",J48-G48)</f>
        <v/>
      </c>
      <c r="M48" s="25" t="n"/>
      <c r="N48" s="29" t="n"/>
      <c r="O48" s="31">
        <f>IF(OR($A48="",J48="",N48=""),"",J48*N48)</f>
        <v/>
      </c>
      <c r="P48" s="31">
        <f>IF(OR($A48="",L48="",M48="",N48=""),"",L48*N48-M48)</f>
        <v/>
      </c>
      <c r="Q48" s="31">
        <f>IF(OR($A48="",H48="",K48=""),"",H48*K48)</f>
        <v/>
      </c>
      <c r="R48" s="31">
        <f>IF(OR(P48="",Q48=""),"",P48-Q48)</f>
        <v/>
      </c>
      <c r="S48" s="32">
        <f>IF(OR(Q48="",M48="",L48="",L48&lt;=0),"",IFERROR(ROUNDUP((Q48+M48)/L48,0),""))</f>
        <v/>
      </c>
      <c r="T48" s="32">
        <f>IF(S48="","",MAX(0,S48-H48))</f>
        <v/>
      </c>
      <c r="U48" s="33">
        <f>IF(OR(N48="",H48=""),"",IFERROR(N48/H48-1,""))</f>
        <v/>
      </c>
      <c r="V48" s="33">
        <f>IF(OR(S48="",H48=""),"",IFERROR(S48/H48-1,""))</f>
        <v/>
      </c>
      <c r="W48" s="34">
        <f>IF($A48="","",IF(OR(COUNTBLANK($B48:$I48)&gt;0,$M48="",$N48=""),"Eingabe unvollständig",IF(OR(K48&lt;=0,L48&lt;=Parameter!$B$5),"Kritisch: Stück-DB",IF(I48&gt;Parameter!$B$2,"Prüfen: hoher Rabatt",IF(IFERROR(R48/Q48,0)&lt;Parameter!$B$3,"Prüfen: DB-Rückgang",IF(N48&lt;S48,"Prüfen: Mindestabsatz","Plausibel"))))))</f>
        <v/>
      </c>
      <c r="X48" s="24" t="n"/>
    </row>
    <row r="49" ht="23" customHeight="1">
      <c r="A49" s="27" t="n"/>
      <c r="B49" s="24" t="n"/>
      <c r="C49" s="27" t="n"/>
      <c r="D49" s="40" t="n"/>
      <c r="E49" s="40" t="n"/>
      <c r="F49" s="25" t="n"/>
      <c r="G49" s="25" t="n"/>
      <c r="H49" s="29" t="n"/>
      <c r="I49" s="30" t="n"/>
      <c r="J49" s="31">
        <f>IF(OR($A49="",F49="",I49=""),"",IFERROR(F49*(1-I49),""))</f>
        <v/>
      </c>
      <c r="K49" s="31">
        <f>IF(OR($A49="",F49="",G49=""),"",F49-G49)</f>
        <v/>
      </c>
      <c r="L49" s="31">
        <f>IF(OR($A49="",J49="",G49=""),"",J49-G49)</f>
        <v/>
      </c>
      <c r="M49" s="25" t="n"/>
      <c r="N49" s="29" t="n"/>
      <c r="O49" s="31">
        <f>IF(OR($A49="",J49="",N49=""),"",J49*N49)</f>
        <v/>
      </c>
      <c r="P49" s="31">
        <f>IF(OR($A49="",L49="",M49="",N49=""),"",L49*N49-M49)</f>
        <v/>
      </c>
      <c r="Q49" s="31">
        <f>IF(OR($A49="",H49="",K49=""),"",H49*K49)</f>
        <v/>
      </c>
      <c r="R49" s="31">
        <f>IF(OR(P49="",Q49=""),"",P49-Q49)</f>
        <v/>
      </c>
      <c r="S49" s="32">
        <f>IF(OR(Q49="",M49="",L49="",L49&lt;=0),"",IFERROR(ROUNDUP((Q49+M49)/L49,0),""))</f>
        <v/>
      </c>
      <c r="T49" s="32">
        <f>IF(S49="","",MAX(0,S49-H49))</f>
        <v/>
      </c>
      <c r="U49" s="33">
        <f>IF(OR(N49="",H49=""),"",IFERROR(N49/H49-1,""))</f>
        <v/>
      </c>
      <c r="V49" s="33">
        <f>IF(OR(S49="",H49=""),"",IFERROR(S49/H49-1,""))</f>
        <v/>
      </c>
      <c r="W49" s="34">
        <f>IF($A49="","",IF(OR(COUNTBLANK($B49:$I49)&gt;0,$M49="",$N49=""),"Eingabe unvollständig",IF(OR(K49&lt;=0,L49&lt;=Parameter!$B$5),"Kritisch: Stück-DB",IF(I49&gt;Parameter!$B$2,"Prüfen: hoher Rabatt",IF(IFERROR(R49/Q49,0)&lt;Parameter!$B$3,"Prüfen: DB-Rückgang",IF(N49&lt;S49,"Prüfen: Mindestabsatz","Plausibel"))))))</f>
        <v/>
      </c>
      <c r="X49" s="24" t="n"/>
    </row>
    <row r="50" ht="23" customHeight="1">
      <c r="A50" s="27" t="n"/>
      <c r="B50" s="24" t="n"/>
      <c r="C50" s="27" t="n"/>
      <c r="D50" s="40" t="n"/>
      <c r="E50" s="40" t="n"/>
      <c r="F50" s="25" t="n"/>
      <c r="G50" s="25" t="n"/>
      <c r="H50" s="29" t="n"/>
      <c r="I50" s="30" t="n"/>
      <c r="J50" s="31">
        <f>IF(OR($A50="",F50="",I50=""),"",IFERROR(F50*(1-I50),""))</f>
        <v/>
      </c>
      <c r="K50" s="31">
        <f>IF(OR($A50="",F50="",G50=""),"",F50-G50)</f>
        <v/>
      </c>
      <c r="L50" s="31">
        <f>IF(OR($A50="",J50="",G50=""),"",J50-G50)</f>
        <v/>
      </c>
      <c r="M50" s="25" t="n"/>
      <c r="N50" s="29" t="n"/>
      <c r="O50" s="31">
        <f>IF(OR($A50="",J50="",N50=""),"",J50*N50)</f>
        <v/>
      </c>
      <c r="P50" s="31">
        <f>IF(OR($A50="",L50="",M50="",N50=""),"",L50*N50-M50)</f>
        <v/>
      </c>
      <c r="Q50" s="31">
        <f>IF(OR($A50="",H50="",K50=""),"",H50*K50)</f>
        <v/>
      </c>
      <c r="R50" s="31">
        <f>IF(OR(P50="",Q50=""),"",P50-Q50)</f>
        <v/>
      </c>
      <c r="S50" s="32">
        <f>IF(OR(Q50="",M50="",L50="",L50&lt;=0),"",IFERROR(ROUNDUP((Q50+M50)/L50,0),""))</f>
        <v/>
      </c>
      <c r="T50" s="32">
        <f>IF(S50="","",MAX(0,S50-H50))</f>
        <v/>
      </c>
      <c r="U50" s="33">
        <f>IF(OR(N50="",H50=""),"",IFERROR(N50/H50-1,""))</f>
        <v/>
      </c>
      <c r="V50" s="33">
        <f>IF(OR(S50="",H50=""),"",IFERROR(S50/H50-1,""))</f>
        <v/>
      </c>
      <c r="W50" s="34">
        <f>IF($A50="","",IF(OR(COUNTBLANK($B50:$I50)&gt;0,$M50="",$N50=""),"Eingabe unvollständig",IF(OR(K50&lt;=0,L50&lt;=Parameter!$B$5),"Kritisch: Stück-DB",IF(I50&gt;Parameter!$B$2,"Prüfen: hoher Rabatt",IF(IFERROR(R50/Q50,0)&lt;Parameter!$B$3,"Prüfen: DB-Rückgang",IF(N50&lt;S50,"Prüfen: Mindestabsatz","Plausibel"))))))</f>
        <v/>
      </c>
      <c r="X50" s="24" t="n"/>
    </row>
    <row r="51" ht="23" customHeight="1">
      <c r="A51" s="27" t="n"/>
      <c r="B51" s="24" t="n"/>
      <c r="C51" s="27" t="n"/>
      <c r="D51" s="40" t="n"/>
      <c r="E51" s="40" t="n"/>
      <c r="F51" s="25" t="n"/>
      <c r="G51" s="25" t="n"/>
      <c r="H51" s="29" t="n"/>
      <c r="I51" s="30" t="n"/>
      <c r="J51" s="31">
        <f>IF(OR($A51="",F51="",I51=""),"",IFERROR(F51*(1-I51),""))</f>
        <v/>
      </c>
      <c r="K51" s="31">
        <f>IF(OR($A51="",F51="",G51=""),"",F51-G51)</f>
        <v/>
      </c>
      <c r="L51" s="31">
        <f>IF(OR($A51="",J51="",G51=""),"",J51-G51)</f>
        <v/>
      </c>
      <c r="M51" s="25" t="n"/>
      <c r="N51" s="29" t="n"/>
      <c r="O51" s="31">
        <f>IF(OR($A51="",J51="",N51=""),"",J51*N51)</f>
        <v/>
      </c>
      <c r="P51" s="31">
        <f>IF(OR($A51="",L51="",M51="",N51=""),"",L51*N51-M51)</f>
        <v/>
      </c>
      <c r="Q51" s="31">
        <f>IF(OR($A51="",H51="",K51=""),"",H51*K51)</f>
        <v/>
      </c>
      <c r="R51" s="31">
        <f>IF(OR(P51="",Q51=""),"",P51-Q51)</f>
        <v/>
      </c>
      <c r="S51" s="32">
        <f>IF(OR(Q51="",M51="",L51="",L51&lt;=0),"",IFERROR(ROUNDUP((Q51+M51)/L51,0),""))</f>
        <v/>
      </c>
      <c r="T51" s="32">
        <f>IF(S51="","",MAX(0,S51-H51))</f>
        <v/>
      </c>
      <c r="U51" s="33">
        <f>IF(OR(N51="",H51=""),"",IFERROR(N51/H51-1,""))</f>
        <v/>
      </c>
      <c r="V51" s="33">
        <f>IF(OR(S51="",H51=""),"",IFERROR(S51/H51-1,""))</f>
        <v/>
      </c>
      <c r="W51" s="34">
        <f>IF($A51="","",IF(OR(COUNTBLANK($B51:$I51)&gt;0,$M51="",$N51=""),"Eingabe unvollständig",IF(OR(K51&lt;=0,L51&lt;=Parameter!$B$5),"Kritisch: Stück-DB",IF(I51&gt;Parameter!$B$2,"Prüfen: hoher Rabatt",IF(IFERROR(R51/Q51,0)&lt;Parameter!$B$3,"Prüfen: DB-Rückgang",IF(N51&lt;S51,"Prüfen: Mindestabsatz","Plausibel"))))))</f>
        <v/>
      </c>
      <c r="X51" s="24" t="n"/>
    </row>
    <row r="52" ht="23" customHeight="1">
      <c r="A52" s="27" t="n"/>
      <c r="B52" s="24" t="n"/>
      <c r="C52" s="27" t="n"/>
      <c r="D52" s="40" t="n"/>
      <c r="E52" s="40" t="n"/>
      <c r="F52" s="25" t="n"/>
      <c r="G52" s="25" t="n"/>
      <c r="H52" s="29" t="n"/>
      <c r="I52" s="30" t="n"/>
      <c r="J52" s="31">
        <f>IF(OR($A52="",F52="",I52=""),"",IFERROR(F52*(1-I52),""))</f>
        <v/>
      </c>
      <c r="K52" s="31">
        <f>IF(OR($A52="",F52="",G52=""),"",F52-G52)</f>
        <v/>
      </c>
      <c r="L52" s="31">
        <f>IF(OR($A52="",J52="",G52=""),"",J52-G52)</f>
        <v/>
      </c>
      <c r="M52" s="25" t="n"/>
      <c r="N52" s="29" t="n"/>
      <c r="O52" s="31">
        <f>IF(OR($A52="",J52="",N52=""),"",J52*N52)</f>
        <v/>
      </c>
      <c r="P52" s="31">
        <f>IF(OR($A52="",L52="",M52="",N52=""),"",L52*N52-M52)</f>
        <v/>
      </c>
      <c r="Q52" s="31">
        <f>IF(OR($A52="",H52="",K52=""),"",H52*K52)</f>
        <v/>
      </c>
      <c r="R52" s="31">
        <f>IF(OR(P52="",Q52=""),"",P52-Q52)</f>
        <v/>
      </c>
      <c r="S52" s="32">
        <f>IF(OR(Q52="",M52="",L52="",L52&lt;=0),"",IFERROR(ROUNDUP((Q52+M52)/L52,0),""))</f>
        <v/>
      </c>
      <c r="T52" s="32">
        <f>IF(S52="","",MAX(0,S52-H52))</f>
        <v/>
      </c>
      <c r="U52" s="33">
        <f>IF(OR(N52="",H52=""),"",IFERROR(N52/H52-1,""))</f>
        <v/>
      </c>
      <c r="V52" s="33">
        <f>IF(OR(S52="",H52=""),"",IFERROR(S52/H52-1,""))</f>
        <v/>
      </c>
      <c r="W52" s="34">
        <f>IF($A52="","",IF(OR(COUNTBLANK($B52:$I52)&gt;0,$M52="",$N52=""),"Eingabe unvollständig",IF(OR(K52&lt;=0,L52&lt;=Parameter!$B$5),"Kritisch: Stück-DB",IF(I52&gt;Parameter!$B$2,"Prüfen: hoher Rabatt",IF(IFERROR(R52/Q52,0)&lt;Parameter!$B$3,"Prüfen: DB-Rückgang",IF(N52&lt;S52,"Prüfen: Mindestabsatz","Plausibel"))))))</f>
        <v/>
      </c>
      <c r="X52" s="24" t="n"/>
    </row>
    <row r="53" ht="23" customHeight="1">
      <c r="A53" s="27" t="n"/>
      <c r="B53" s="24" t="n"/>
      <c r="C53" s="27" t="n"/>
      <c r="D53" s="40" t="n"/>
      <c r="E53" s="40" t="n"/>
      <c r="F53" s="25" t="n"/>
      <c r="G53" s="25" t="n"/>
      <c r="H53" s="29" t="n"/>
      <c r="I53" s="30" t="n"/>
      <c r="J53" s="31">
        <f>IF(OR($A53="",F53="",I53=""),"",IFERROR(F53*(1-I53),""))</f>
        <v/>
      </c>
      <c r="K53" s="31">
        <f>IF(OR($A53="",F53="",G53=""),"",F53-G53)</f>
        <v/>
      </c>
      <c r="L53" s="31">
        <f>IF(OR($A53="",J53="",G53=""),"",J53-G53)</f>
        <v/>
      </c>
      <c r="M53" s="25" t="n"/>
      <c r="N53" s="29" t="n"/>
      <c r="O53" s="31">
        <f>IF(OR($A53="",J53="",N53=""),"",J53*N53)</f>
        <v/>
      </c>
      <c r="P53" s="31">
        <f>IF(OR($A53="",L53="",M53="",N53=""),"",L53*N53-M53)</f>
        <v/>
      </c>
      <c r="Q53" s="31">
        <f>IF(OR($A53="",H53="",K53=""),"",H53*K53)</f>
        <v/>
      </c>
      <c r="R53" s="31">
        <f>IF(OR(P53="",Q53=""),"",P53-Q53)</f>
        <v/>
      </c>
      <c r="S53" s="32">
        <f>IF(OR(Q53="",M53="",L53="",L53&lt;=0),"",IFERROR(ROUNDUP((Q53+M53)/L53,0),""))</f>
        <v/>
      </c>
      <c r="T53" s="32">
        <f>IF(S53="","",MAX(0,S53-H53))</f>
        <v/>
      </c>
      <c r="U53" s="33">
        <f>IF(OR(N53="",H53=""),"",IFERROR(N53/H53-1,""))</f>
        <v/>
      </c>
      <c r="V53" s="33">
        <f>IF(OR(S53="",H53=""),"",IFERROR(S53/H53-1,""))</f>
        <v/>
      </c>
      <c r="W53" s="34">
        <f>IF($A53="","",IF(OR(COUNTBLANK($B53:$I53)&gt;0,$M53="",$N53=""),"Eingabe unvollständig",IF(OR(K53&lt;=0,L53&lt;=Parameter!$B$5),"Kritisch: Stück-DB",IF(I53&gt;Parameter!$B$2,"Prüfen: hoher Rabatt",IF(IFERROR(R53/Q53,0)&lt;Parameter!$B$3,"Prüfen: DB-Rückgang",IF(N53&lt;S53,"Prüfen: Mindestabsatz","Plausibel"))))))</f>
        <v/>
      </c>
      <c r="X53" s="24" t="n"/>
    </row>
    <row r="54" ht="23" customHeight="1">
      <c r="A54" s="27" t="n"/>
      <c r="B54" s="24" t="n"/>
      <c r="C54" s="27" t="n"/>
      <c r="D54" s="40" t="n"/>
      <c r="E54" s="40" t="n"/>
      <c r="F54" s="25" t="n"/>
      <c r="G54" s="25" t="n"/>
      <c r="H54" s="29" t="n"/>
      <c r="I54" s="30" t="n"/>
      <c r="J54" s="31">
        <f>IF(OR($A54="",F54="",I54=""),"",IFERROR(F54*(1-I54),""))</f>
        <v/>
      </c>
      <c r="K54" s="31">
        <f>IF(OR($A54="",F54="",G54=""),"",F54-G54)</f>
        <v/>
      </c>
      <c r="L54" s="31">
        <f>IF(OR($A54="",J54="",G54=""),"",J54-G54)</f>
        <v/>
      </c>
      <c r="M54" s="25" t="n"/>
      <c r="N54" s="29" t="n"/>
      <c r="O54" s="31">
        <f>IF(OR($A54="",J54="",N54=""),"",J54*N54)</f>
        <v/>
      </c>
      <c r="P54" s="31">
        <f>IF(OR($A54="",L54="",M54="",N54=""),"",L54*N54-M54)</f>
        <v/>
      </c>
      <c r="Q54" s="31">
        <f>IF(OR($A54="",H54="",K54=""),"",H54*K54)</f>
        <v/>
      </c>
      <c r="R54" s="31">
        <f>IF(OR(P54="",Q54=""),"",P54-Q54)</f>
        <v/>
      </c>
      <c r="S54" s="32">
        <f>IF(OR(Q54="",M54="",L54="",L54&lt;=0),"",IFERROR(ROUNDUP((Q54+M54)/L54,0),""))</f>
        <v/>
      </c>
      <c r="T54" s="32">
        <f>IF(S54="","",MAX(0,S54-H54))</f>
        <v/>
      </c>
      <c r="U54" s="33">
        <f>IF(OR(N54="",H54=""),"",IFERROR(N54/H54-1,""))</f>
        <v/>
      </c>
      <c r="V54" s="33">
        <f>IF(OR(S54="",H54=""),"",IFERROR(S54/H54-1,""))</f>
        <v/>
      </c>
      <c r="W54" s="34">
        <f>IF($A54="","",IF(OR(COUNTBLANK($B54:$I54)&gt;0,$M54="",$N54=""),"Eingabe unvollständig",IF(OR(K54&lt;=0,L54&lt;=Parameter!$B$5),"Kritisch: Stück-DB",IF(I54&gt;Parameter!$B$2,"Prüfen: hoher Rabatt",IF(IFERROR(R54/Q54,0)&lt;Parameter!$B$3,"Prüfen: DB-Rückgang",IF(N54&lt;S54,"Prüfen: Mindestabsatz","Plausibel"))))))</f>
        <v/>
      </c>
      <c r="X54" s="24" t="n"/>
    </row>
    <row r="55" ht="23" customHeight="1">
      <c r="A55" s="27" t="n"/>
      <c r="B55" s="24" t="n"/>
      <c r="C55" s="27" t="n"/>
      <c r="D55" s="40" t="n"/>
      <c r="E55" s="40" t="n"/>
      <c r="F55" s="25" t="n"/>
      <c r="G55" s="25" t="n"/>
      <c r="H55" s="29" t="n"/>
      <c r="I55" s="30" t="n"/>
      <c r="J55" s="31">
        <f>IF(OR($A55="",F55="",I55=""),"",IFERROR(F55*(1-I55),""))</f>
        <v/>
      </c>
      <c r="K55" s="31">
        <f>IF(OR($A55="",F55="",G55=""),"",F55-G55)</f>
        <v/>
      </c>
      <c r="L55" s="31">
        <f>IF(OR($A55="",J55="",G55=""),"",J55-G55)</f>
        <v/>
      </c>
      <c r="M55" s="25" t="n"/>
      <c r="N55" s="29" t="n"/>
      <c r="O55" s="31">
        <f>IF(OR($A55="",J55="",N55=""),"",J55*N55)</f>
        <v/>
      </c>
      <c r="P55" s="31">
        <f>IF(OR($A55="",L55="",M55="",N55=""),"",L55*N55-M55)</f>
        <v/>
      </c>
      <c r="Q55" s="31">
        <f>IF(OR($A55="",H55="",K55=""),"",H55*K55)</f>
        <v/>
      </c>
      <c r="R55" s="31">
        <f>IF(OR(P55="",Q55=""),"",P55-Q55)</f>
        <v/>
      </c>
      <c r="S55" s="32">
        <f>IF(OR(Q55="",M55="",L55="",L55&lt;=0),"",IFERROR(ROUNDUP((Q55+M55)/L55,0),""))</f>
        <v/>
      </c>
      <c r="T55" s="32">
        <f>IF(S55="","",MAX(0,S55-H55))</f>
        <v/>
      </c>
      <c r="U55" s="33">
        <f>IF(OR(N55="",H55=""),"",IFERROR(N55/H55-1,""))</f>
        <v/>
      </c>
      <c r="V55" s="33">
        <f>IF(OR(S55="",H55=""),"",IFERROR(S55/H55-1,""))</f>
        <v/>
      </c>
      <c r="W55" s="34">
        <f>IF($A55="","",IF(OR(COUNTBLANK($B55:$I55)&gt;0,$M55="",$N55=""),"Eingabe unvollständig",IF(OR(K55&lt;=0,L55&lt;=Parameter!$B$5),"Kritisch: Stück-DB",IF(I55&gt;Parameter!$B$2,"Prüfen: hoher Rabatt",IF(IFERROR(R55/Q55,0)&lt;Parameter!$B$3,"Prüfen: DB-Rückgang",IF(N55&lt;S55,"Prüfen: Mindestabsatz","Plausibel"))))))</f>
        <v/>
      </c>
      <c r="X55" s="24" t="n"/>
    </row>
    <row r="56" ht="23" customHeight="1">
      <c r="A56" s="27" t="n"/>
      <c r="B56" s="24" t="n"/>
      <c r="C56" s="27" t="n"/>
      <c r="D56" s="40" t="n"/>
      <c r="E56" s="40" t="n"/>
      <c r="F56" s="25" t="n"/>
      <c r="G56" s="25" t="n"/>
      <c r="H56" s="29" t="n"/>
      <c r="I56" s="30" t="n"/>
      <c r="J56" s="31">
        <f>IF(OR($A56="",F56="",I56=""),"",IFERROR(F56*(1-I56),""))</f>
        <v/>
      </c>
      <c r="K56" s="31">
        <f>IF(OR($A56="",F56="",G56=""),"",F56-G56)</f>
        <v/>
      </c>
      <c r="L56" s="31">
        <f>IF(OR($A56="",J56="",G56=""),"",J56-G56)</f>
        <v/>
      </c>
      <c r="M56" s="25" t="n"/>
      <c r="N56" s="29" t="n"/>
      <c r="O56" s="31">
        <f>IF(OR($A56="",J56="",N56=""),"",J56*N56)</f>
        <v/>
      </c>
      <c r="P56" s="31">
        <f>IF(OR($A56="",L56="",M56="",N56=""),"",L56*N56-M56)</f>
        <v/>
      </c>
      <c r="Q56" s="31">
        <f>IF(OR($A56="",H56="",K56=""),"",H56*K56)</f>
        <v/>
      </c>
      <c r="R56" s="31">
        <f>IF(OR(P56="",Q56=""),"",P56-Q56)</f>
        <v/>
      </c>
      <c r="S56" s="32">
        <f>IF(OR(Q56="",M56="",L56="",L56&lt;=0),"",IFERROR(ROUNDUP((Q56+M56)/L56,0),""))</f>
        <v/>
      </c>
      <c r="T56" s="32">
        <f>IF(S56="","",MAX(0,S56-H56))</f>
        <v/>
      </c>
      <c r="U56" s="33">
        <f>IF(OR(N56="",H56=""),"",IFERROR(N56/H56-1,""))</f>
        <v/>
      </c>
      <c r="V56" s="33">
        <f>IF(OR(S56="",H56=""),"",IFERROR(S56/H56-1,""))</f>
        <v/>
      </c>
      <c r="W56" s="34">
        <f>IF($A56="","",IF(OR(COUNTBLANK($B56:$I56)&gt;0,$M56="",$N56=""),"Eingabe unvollständig",IF(OR(K56&lt;=0,L56&lt;=Parameter!$B$5),"Kritisch: Stück-DB",IF(I56&gt;Parameter!$B$2,"Prüfen: hoher Rabatt",IF(IFERROR(R56/Q56,0)&lt;Parameter!$B$3,"Prüfen: DB-Rückgang",IF(N56&lt;S56,"Prüfen: Mindestabsatz","Plausibel"))))))</f>
        <v/>
      </c>
      <c r="X56" s="24" t="n"/>
    </row>
    <row r="57" ht="23" customHeight="1">
      <c r="A57" s="27" t="n"/>
      <c r="B57" s="24" t="n"/>
      <c r="C57" s="27" t="n"/>
      <c r="D57" s="40" t="n"/>
      <c r="E57" s="40" t="n"/>
      <c r="F57" s="25" t="n"/>
      <c r="G57" s="25" t="n"/>
      <c r="H57" s="29" t="n"/>
      <c r="I57" s="30" t="n"/>
      <c r="J57" s="31">
        <f>IF(OR($A57="",F57="",I57=""),"",IFERROR(F57*(1-I57),""))</f>
        <v/>
      </c>
      <c r="K57" s="31">
        <f>IF(OR($A57="",F57="",G57=""),"",F57-G57)</f>
        <v/>
      </c>
      <c r="L57" s="31">
        <f>IF(OR($A57="",J57="",G57=""),"",J57-G57)</f>
        <v/>
      </c>
      <c r="M57" s="25" t="n"/>
      <c r="N57" s="29" t="n"/>
      <c r="O57" s="31">
        <f>IF(OR($A57="",J57="",N57=""),"",J57*N57)</f>
        <v/>
      </c>
      <c r="P57" s="31">
        <f>IF(OR($A57="",L57="",M57="",N57=""),"",L57*N57-M57)</f>
        <v/>
      </c>
      <c r="Q57" s="31">
        <f>IF(OR($A57="",H57="",K57=""),"",H57*K57)</f>
        <v/>
      </c>
      <c r="R57" s="31">
        <f>IF(OR(P57="",Q57=""),"",P57-Q57)</f>
        <v/>
      </c>
      <c r="S57" s="32">
        <f>IF(OR(Q57="",M57="",L57="",L57&lt;=0),"",IFERROR(ROUNDUP((Q57+M57)/L57,0),""))</f>
        <v/>
      </c>
      <c r="T57" s="32">
        <f>IF(S57="","",MAX(0,S57-H57))</f>
        <v/>
      </c>
      <c r="U57" s="33">
        <f>IF(OR(N57="",H57=""),"",IFERROR(N57/H57-1,""))</f>
        <v/>
      </c>
      <c r="V57" s="33">
        <f>IF(OR(S57="",H57=""),"",IFERROR(S57/H57-1,""))</f>
        <v/>
      </c>
      <c r="W57" s="34">
        <f>IF($A57="","",IF(OR(COUNTBLANK($B57:$I57)&gt;0,$M57="",$N57=""),"Eingabe unvollständig",IF(OR(K57&lt;=0,L57&lt;=Parameter!$B$5),"Kritisch: Stück-DB",IF(I57&gt;Parameter!$B$2,"Prüfen: hoher Rabatt",IF(IFERROR(R57/Q57,0)&lt;Parameter!$B$3,"Prüfen: DB-Rückgang",IF(N57&lt;S57,"Prüfen: Mindestabsatz","Plausibel"))))))</f>
        <v/>
      </c>
      <c r="X57" s="24" t="n"/>
    </row>
    <row r="58" ht="23" customHeight="1">
      <c r="A58" s="27" t="n"/>
      <c r="B58" s="24" t="n"/>
      <c r="C58" s="27" t="n"/>
      <c r="D58" s="40" t="n"/>
      <c r="E58" s="40" t="n"/>
      <c r="F58" s="25" t="n"/>
      <c r="G58" s="25" t="n"/>
      <c r="H58" s="29" t="n"/>
      <c r="I58" s="30" t="n"/>
      <c r="J58" s="31">
        <f>IF(OR($A58="",F58="",I58=""),"",IFERROR(F58*(1-I58),""))</f>
        <v/>
      </c>
      <c r="K58" s="31">
        <f>IF(OR($A58="",F58="",G58=""),"",F58-G58)</f>
        <v/>
      </c>
      <c r="L58" s="31">
        <f>IF(OR($A58="",J58="",G58=""),"",J58-G58)</f>
        <v/>
      </c>
      <c r="M58" s="25" t="n"/>
      <c r="N58" s="29" t="n"/>
      <c r="O58" s="31">
        <f>IF(OR($A58="",J58="",N58=""),"",J58*N58)</f>
        <v/>
      </c>
      <c r="P58" s="31">
        <f>IF(OR($A58="",L58="",M58="",N58=""),"",L58*N58-M58)</f>
        <v/>
      </c>
      <c r="Q58" s="31">
        <f>IF(OR($A58="",H58="",K58=""),"",H58*K58)</f>
        <v/>
      </c>
      <c r="R58" s="31">
        <f>IF(OR(P58="",Q58=""),"",P58-Q58)</f>
        <v/>
      </c>
      <c r="S58" s="32">
        <f>IF(OR(Q58="",M58="",L58="",L58&lt;=0),"",IFERROR(ROUNDUP((Q58+M58)/L58,0),""))</f>
        <v/>
      </c>
      <c r="T58" s="32">
        <f>IF(S58="","",MAX(0,S58-H58))</f>
        <v/>
      </c>
      <c r="U58" s="33">
        <f>IF(OR(N58="",H58=""),"",IFERROR(N58/H58-1,""))</f>
        <v/>
      </c>
      <c r="V58" s="33">
        <f>IF(OR(S58="",H58=""),"",IFERROR(S58/H58-1,""))</f>
        <v/>
      </c>
      <c r="W58" s="34">
        <f>IF($A58="","",IF(OR(COUNTBLANK($B58:$I58)&gt;0,$M58="",$N58=""),"Eingabe unvollständig",IF(OR(K58&lt;=0,L58&lt;=Parameter!$B$5),"Kritisch: Stück-DB",IF(I58&gt;Parameter!$B$2,"Prüfen: hoher Rabatt",IF(IFERROR(R58/Q58,0)&lt;Parameter!$B$3,"Prüfen: DB-Rückgang",IF(N58&lt;S58,"Prüfen: Mindestabsatz","Plausibel"))))))</f>
        <v/>
      </c>
      <c r="X58" s="24" t="n"/>
    </row>
    <row r="59" ht="23" customHeight="1">
      <c r="A59" s="27" t="n"/>
      <c r="B59" s="24" t="n"/>
      <c r="C59" s="27" t="n"/>
      <c r="D59" s="40" t="n"/>
      <c r="E59" s="40" t="n"/>
      <c r="F59" s="25" t="n"/>
      <c r="G59" s="25" t="n"/>
      <c r="H59" s="29" t="n"/>
      <c r="I59" s="30" t="n"/>
      <c r="J59" s="31">
        <f>IF(OR($A59="",F59="",I59=""),"",IFERROR(F59*(1-I59),""))</f>
        <v/>
      </c>
      <c r="K59" s="31">
        <f>IF(OR($A59="",F59="",G59=""),"",F59-G59)</f>
        <v/>
      </c>
      <c r="L59" s="31">
        <f>IF(OR($A59="",J59="",G59=""),"",J59-G59)</f>
        <v/>
      </c>
      <c r="M59" s="25" t="n"/>
      <c r="N59" s="29" t="n"/>
      <c r="O59" s="31">
        <f>IF(OR($A59="",J59="",N59=""),"",J59*N59)</f>
        <v/>
      </c>
      <c r="P59" s="31">
        <f>IF(OR($A59="",L59="",M59="",N59=""),"",L59*N59-M59)</f>
        <v/>
      </c>
      <c r="Q59" s="31">
        <f>IF(OR($A59="",H59="",K59=""),"",H59*K59)</f>
        <v/>
      </c>
      <c r="R59" s="31">
        <f>IF(OR(P59="",Q59=""),"",P59-Q59)</f>
        <v/>
      </c>
      <c r="S59" s="32">
        <f>IF(OR(Q59="",M59="",L59="",L59&lt;=0),"",IFERROR(ROUNDUP((Q59+M59)/L59,0),""))</f>
        <v/>
      </c>
      <c r="T59" s="32">
        <f>IF(S59="","",MAX(0,S59-H59))</f>
        <v/>
      </c>
      <c r="U59" s="33">
        <f>IF(OR(N59="",H59=""),"",IFERROR(N59/H59-1,""))</f>
        <v/>
      </c>
      <c r="V59" s="33">
        <f>IF(OR(S59="",H59=""),"",IFERROR(S59/H59-1,""))</f>
        <v/>
      </c>
      <c r="W59" s="34">
        <f>IF($A59="","",IF(OR(COUNTBLANK($B59:$I59)&gt;0,$M59="",$N59=""),"Eingabe unvollständig",IF(OR(K59&lt;=0,L59&lt;=Parameter!$B$5),"Kritisch: Stück-DB",IF(I59&gt;Parameter!$B$2,"Prüfen: hoher Rabatt",IF(IFERROR(R59/Q59,0)&lt;Parameter!$B$3,"Prüfen: DB-Rückgang",IF(N59&lt;S59,"Prüfen: Mindestabsatz","Plausibel"))))))</f>
        <v/>
      </c>
      <c r="X59" s="24" t="n"/>
    </row>
    <row r="60" ht="23" customHeight="1">
      <c r="A60" s="27" t="n"/>
      <c r="B60" s="24" t="n"/>
      <c r="C60" s="27" t="n"/>
      <c r="D60" s="40" t="n"/>
      <c r="E60" s="40" t="n"/>
      <c r="F60" s="25" t="n"/>
      <c r="G60" s="25" t="n"/>
      <c r="H60" s="29" t="n"/>
      <c r="I60" s="30" t="n"/>
      <c r="J60" s="31">
        <f>IF(OR($A60="",F60="",I60=""),"",IFERROR(F60*(1-I60),""))</f>
        <v/>
      </c>
      <c r="K60" s="31">
        <f>IF(OR($A60="",F60="",G60=""),"",F60-G60)</f>
        <v/>
      </c>
      <c r="L60" s="31">
        <f>IF(OR($A60="",J60="",G60=""),"",J60-G60)</f>
        <v/>
      </c>
      <c r="M60" s="25" t="n"/>
      <c r="N60" s="29" t="n"/>
      <c r="O60" s="31">
        <f>IF(OR($A60="",J60="",N60=""),"",J60*N60)</f>
        <v/>
      </c>
      <c r="P60" s="31">
        <f>IF(OR($A60="",L60="",M60="",N60=""),"",L60*N60-M60)</f>
        <v/>
      </c>
      <c r="Q60" s="31">
        <f>IF(OR($A60="",H60="",K60=""),"",H60*K60)</f>
        <v/>
      </c>
      <c r="R60" s="31">
        <f>IF(OR(P60="",Q60=""),"",P60-Q60)</f>
        <v/>
      </c>
      <c r="S60" s="32">
        <f>IF(OR(Q60="",M60="",L60="",L60&lt;=0),"",IFERROR(ROUNDUP((Q60+M60)/L60,0),""))</f>
        <v/>
      </c>
      <c r="T60" s="32">
        <f>IF(S60="","",MAX(0,S60-H60))</f>
        <v/>
      </c>
      <c r="U60" s="33">
        <f>IF(OR(N60="",H60=""),"",IFERROR(N60/H60-1,""))</f>
        <v/>
      </c>
      <c r="V60" s="33">
        <f>IF(OR(S60="",H60=""),"",IFERROR(S60/H60-1,""))</f>
        <v/>
      </c>
      <c r="W60" s="34">
        <f>IF($A60="","",IF(OR(COUNTBLANK($B60:$I60)&gt;0,$M60="",$N60=""),"Eingabe unvollständig",IF(OR(K60&lt;=0,L60&lt;=Parameter!$B$5),"Kritisch: Stück-DB",IF(I60&gt;Parameter!$B$2,"Prüfen: hoher Rabatt",IF(IFERROR(R60/Q60,0)&lt;Parameter!$B$3,"Prüfen: DB-Rückgang",IF(N60&lt;S60,"Prüfen: Mindestabsatz","Plausibel"))))))</f>
        <v/>
      </c>
      <c r="X60" s="24" t="n"/>
    </row>
    <row r="61" ht="23" customHeight="1">
      <c r="A61" s="27" t="n"/>
      <c r="B61" s="24" t="n"/>
      <c r="C61" s="27" t="n"/>
      <c r="D61" s="40" t="n"/>
      <c r="E61" s="40" t="n"/>
      <c r="F61" s="25" t="n"/>
      <c r="G61" s="25" t="n"/>
      <c r="H61" s="29" t="n"/>
      <c r="I61" s="30" t="n"/>
      <c r="J61" s="31">
        <f>IF(OR($A61="",F61="",I61=""),"",IFERROR(F61*(1-I61),""))</f>
        <v/>
      </c>
      <c r="K61" s="31">
        <f>IF(OR($A61="",F61="",G61=""),"",F61-G61)</f>
        <v/>
      </c>
      <c r="L61" s="31">
        <f>IF(OR($A61="",J61="",G61=""),"",J61-G61)</f>
        <v/>
      </c>
      <c r="M61" s="25" t="n"/>
      <c r="N61" s="29" t="n"/>
      <c r="O61" s="31">
        <f>IF(OR($A61="",J61="",N61=""),"",J61*N61)</f>
        <v/>
      </c>
      <c r="P61" s="31">
        <f>IF(OR($A61="",L61="",M61="",N61=""),"",L61*N61-M61)</f>
        <v/>
      </c>
      <c r="Q61" s="31">
        <f>IF(OR($A61="",H61="",K61=""),"",H61*K61)</f>
        <v/>
      </c>
      <c r="R61" s="31">
        <f>IF(OR(P61="",Q61=""),"",P61-Q61)</f>
        <v/>
      </c>
      <c r="S61" s="32">
        <f>IF(OR(Q61="",M61="",L61="",L61&lt;=0),"",IFERROR(ROUNDUP((Q61+M61)/L61,0),""))</f>
        <v/>
      </c>
      <c r="T61" s="32">
        <f>IF(S61="","",MAX(0,S61-H61))</f>
        <v/>
      </c>
      <c r="U61" s="33">
        <f>IF(OR(N61="",H61=""),"",IFERROR(N61/H61-1,""))</f>
        <v/>
      </c>
      <c r="V61" s="33">
        <f>IF(OR(S61="",H61=""),"",IFERROR(S61/H61-1,""))</f>
        <v/>
      </c>
      <c r="W61" s="34">
        <f>IF($A61="","",IF(OR(COUNTBLANK($B61:$I61)&gt;0,$M61="",$N61=""),"Eingabe unvollständig",IF(OR(K61&lt;=0,L61&lt;=Parameter!$B$5),"Kritisch: Stück-DB",IF(I61&gt;Parameter!$B$2,"Prüfen: hoher Rabatt",IF(IFERROR(R61/Q61,0)&lt;Parameter!$B$3,"Prüfen: DB-Rückgang",IF(N61&lt;S61,"Prüfen: Mindestabsatz","Plausibel"))))))</f>
        <v/>
      </c>
      <c r="X61" s="24" t="n"/>
    </row>
    <row r="62" ht="23" customHeight="1">
      <c r="A62" s="27" t="n"/>
      <c r="B62" s="24" t="n"/>
      <c r="C62" s="27" t="n"/>
      <c r="D62" s="40" t="n"/>
      <c r="E62" s="40" t="n"/>
      <c r="F62" s="25" t="n"/>
      <c r="G62" s="25" t="n"/>
      <c r="H62" s="29" t="n"/>
      <c r="I62" s="30" t="n"/>
      <c r="J62" s="31">
        <f>IF(OR($A62="",F62="",I62=""),"",IFERROR(F62*(1-I62),""))</f>
        <v/>
      </c>
      <c r="K62" s="31">
        <f>IF(OR($A62="",F62="",G62=""),"",F62-G62)</f>
        <v/>
      </c>
      <c r="L62" s="31">
        <f>IF(OR($A62="",J62="",G62=""),"",J62-G62)</f>
        <v/>
      </c>
      <c r="M62" s="25" t="n"/>
      <c r="N62" s="29" t="n"/>
      <c r="O62" s="31">
        <f>IF(OR($A62="",J62="",N62=""),"",J62*N62)</f>
        <v/>
      </c>
      <c r="P62" s="31">
        <f>IF(OR($A62="",L62="",M62="",N62=""),"",L62*N62-M62)</f>
        <v/>
      </c>
      <c r="Q62" s="31">
        <f>IF(OR($A62="",H62="",K62=""),"",H62*K62)</f>
        <v/>
      </c>
      <c r="R62" s="31">
        <f>IF(OR(P62="",Q62=""),"",P62-Q62)</f>
        <v/>
      </c>
      <c r="S62" s="32">
        <f>IF(OR(Q62="",M62="",L62="",L62&lt;=0),"",IFERROR(ROUNDUP((Q62+M62)/L62,0),""))</f>
        <v/>
      </c>
      <c r="T62" s="32">
        <f>IF(S62="","",MAX(0,S62-H62))</f>
        <v/>
      </c>
      <c r="U62" s="33">
        <f>IF(OR(N62="",H62=""),"",IFERROR(N62/H62-1,""))</f>
        <v/>
      </c>
      <c r="V62" s="33">
        <f>IF(OR(S62="",H62=""),"",IFERROR(S62/H62-1,""))</f>
        <v/>
      </c>
      <c r="W62" s="34">
        <f>IF($A62="","",IF(OR(COUNTBLANK($B62:$I62)&gt;0,$M62="",$N62=""),"Eingabe unvollständig",IF(OR(K62&lt;=0,L62&lt;=Parameter!$B$5),"Kritisch: Stück-DB",IF(I62&gt;Parameter!$B$2,"Prüfen: hoher Rabatt",IF(IFERROR(R62/Q62,0)&lt;Parameter!$B$3,"Prüfen: DB-Rückgang",IF(N62&lt;S62,"Prüfen: Mindestabsatz","Plausibel"))))))</f>
        <v/>
      </c>
      <c r="X62" s="24" t="n"/>
    </row>
    <row r="63" ht="23" customHeight="1">
      <c r="A63" s="27" t="n"/>
      <c r="B63" s="24" t="n"/>
      <c r="C63" s="27" t="n"/>
      <c r="D63" s="40" t="n"/>
      <c r="E63" s="40" t="n"/>
      <c r="F63" s="25" t="n"/>
      <c r="G63" s="25" t="n"/>
      <c r="H63" s="29" t="n"/>
      <c r="I63" s="30" t="n"/>
      <c r="J63" s="31">
        <f>IF(OR($A63="",F63="",I63=""),"",IFERROR(F63*(1-I63),""))</f>
        <v/>
      </c>
      <c r="K63" s="31">
        <f>IF(OR($A63="",F63="",G63=""),"",F63-G63)</f>
        <v/>
      </c>
      <c r="L63" s="31">
        <f>IF(OR($A63="",J63="",G63=""),"",J63-G63)</f>
        <v/>
      </c>
      <c r="M63" s="25" t="n"/>
      <c r="N63" s="29" t="n"/>
      <c r="O63" s="31">
        <f>IF(OR($A63="",J63="",N63=""),"",J63*N63)</f>
        <v/>
      </c>
      <c r="P63" s="31">
        <f>IF(OR($A63="",L63="",M63="",N63=""),"",L63*N63-M63)</f>
        <v/>
      </c>
      <c r="Q63" s="31">
        <f>IF(OR($A63="",H63="",K63=""),"",H63*K63)</f>
        <v/>
      </c>
      <c r="R63" s="31">
        <f>IF(OR(P63="",Q63=""),"",P63-Q63)</f>
        <v/>
      </c>
      <c r="S63" s="32">
        <f>IF(OR(Q63="",M63="",L63="",L63&lt;=0),"",IFERROR(ROUNDUP((Q63+M63)/L63,0),""))</f>
        <v/>
      </c>
      <c r="T63" s="32">
        <f>IF(S63="","",MAX(0,S63-H63))</f>
        <v/>
      </c>
      <c r="U63" s="33">
        <f>IF(OR(N63="",H63=""),"",IFERROR(N63/H63-1,""))</f>
        <v/>
      </c>
      <c r="V63" s="33">
        <f>IF(OR(S63="",H63=""),"",IFERROR(S63/H63-1,""))</f>
        <v/>
      </c>
      <c r="W63" s="34">
        <f>IF($A63="","",IF(OR(COUNTBLANK($B63:$I63)&gt;0,$M63="",$N63=""),"Eingabe unvollständig",IF(OR(K63&lt;=0,L63&lt;=Parameter!$B$5),"Kritisch: Stück-DB",IF(I63&gt;Parameter!$B$2,"Prüfen: hoher Rabatt",IF(IFERROR(R63/Q63,0)&lt;Parameter!$B$3,"Prüfen: DB-Rückgang",IF(N63&lt;S63,"Prüfen: Mindestabsatz","Plausibel"))))))</f>
        <v/>
      </c>
      <c r="X63" s="24" t="n"/>
    </row>
    <row r="64" ht="23" customHeight="1">
      <c r="A64" s="27" t="n"/>
      <c r="B64" s="24" t="n"/>
      <c r="C64" s="27" t="n"/>
      <c r="D64" s="40" t="n"/>
      <c r="E64" s="40" t="n"/>
      <c r="F64" s="25" t="n"/>
      <c r="G64" s="25" t="n"/>
      <c r="H64" s="29" t="n"/>
      <c r="I64" s="30" t="n"/>
      <c r="J64" s="31">
        <f>IF(OR($A64="",F64="",I64=""),"",IFERROR(F64*(1-I64),""))</f>
        <v/>
      </c>
      <c r="K64" s="31">
        <f>IF(OR($A64="",F64="",G64=""),"",F64-G64)</f>
        <v/>
      </c>
      <c r="L64" s="31">
        <f>IF(OR($A64="",J64="",G64=""),"",J64-G64)</f>
        <v/>
      </c>
      <c r="M64" s="25" t="n"/>
      <c r="N64" s="29" t="n"/>
      <c r="O64" s="31">
        <f>IF(OR($A64="",J64="",N64=""),"",J64*N64)</f>
        <v/>
      </c>
      <c r="P64" s="31">
        <f>IF(OR($A64="",L64="",M64="",N64=""),"",L64*N64-M64)</f>
        <v/>
      </c>
      <c r="Q64" s="31">
        <f>IF(OR($A64="",H64="",K64=""),"",H64*K64)</f>
        <v/>
      </c>
      <c r="R64" s="31">
        <f>IF(OR(P64="",Q64=""),"",P64-Q64)</f>
        <v/>
      </c>
      <c r="S64" s="32">
        <f>IF(OR(Q64="",M64="",L64="",L64&lt;=0),"",IFERROR(ROUNDUP((Q64+M64)/L64,0),""))</f>
        <v/>
      </c>
      <c r="T64" s="32">
        <f>IF(S64="","",MAX(0,S64-H64))</f>
        <v/>
      </c>
      <c r="U64" s="33">
        <f>IF(OR(N64="",H64=""),"",IFERROR(N64/H64-1,""))</f>
        <v/>
      </c>
      <c r="V64" s="33">
        <f>IF(OR(S64="",H64=""),"",IFERROR(S64/H64-1,""))</f>
        <v/>
      </c>
      <c r="W64" s="34">
        <f>IF($A64="","",IF(OR(COUNTBLANK($B64:$I64)&gt;0,$M64="",$N64=""),"Eingabe unvollständig",IF(OR(K64&lt;=0,L64&lt;=Parameter!$B$5),"Kritisch: Stück-DB",IF(I64&gt;Parameter!$B$2,"Prüfen: hoher Rabatt",IF(IFERROR(R64/Q64,0)&lt;Parameter!$B$3,"Prüfen: DB-Rückgang",IF(N64&lt;S64,"Prüfen: Mindestabsatz","Plausibel"))))))</f>
        <v/>
      </c>
      <c r="X64" s="24" t="n"/>
    </row>
    <row r="65" ht="23" customHeight="1">
      <c r="A65" s="27" t="n"/>
      <c r="B65" s="24" t="n"/>
      <c r="C65" s="27" t="n"/>
      <c r="D65" s="40" t="n"/>
      <c r="E65" s="40" t="n"/>
      <c r="F65" s="25" t="n"/>
      <c r="G65" s="25" t="n"/>
      <c r="H65" s="29" t="n"/>
      <c r="I65" s="30" t="n"/>
      <c r="J65" s="31">
        <f>IF(OR($A65="",F65="",I65=""),"",IFERROR(F65*(1-I65),""))</f>
        <v/>
      </c>
      <c r="K65" s="31">
        <f>IF(OR($A65="",F65="",G65=""),"",F65-G65)</f>
        <v/>
      </c>
      <c r="L65" s="31">
        <f>IF(OR($A65="",J65="",G65=""),"",J65-G65)</f>
        <v/>
      </c>
      <c r="M65" s="25" t="n"/>
      <c r="N65" s="29" t="n"/>
      <c r="O65" s="31">
        <f>IF(OR($A65="",J65="",N65=""),"",J65*N65)</f>
        <v/>
      </c>
      <c r="P65" s="31">
        <f>IF(OR($A65="",L65="",M65="",N65=""),"",L65*N65-M65)</f>
        <v/>
      </c>
      <c r="Q65" s="31">
        <f>IF(OR($A65="",H65="",K65=""),"",H65*K65)</f>
        <v/>
      </c>
      <c r="R65" s="31">
        <f>IF(OR(P65="",Q65=""),"",P65-Q65)</f>
        <v/>
      </c>
      <c r="S65" s="32">
        <f>IF(OR(Q65="",M65="",L65="",L65&lt;=0),"",IFERROR(ROUNDUP((Q65+M65)/L65,0),""))</f>
        <v/>
      </c>
      <c r="T65" s="32">
        <f>IF(S65="","",MAX(0,S65-H65))</f>
        <v/>
      </c>
      <c r="U65" s="33">
        <f>IF(OR(N65="",H65=""),"",IFERROR(N65/H65-1,""))</f>
        <v/>
      </c>
      <c r="V65" s="33">
        <f>IF(OR(S65="",H65=""),"",IFERROR(S65/H65-1,""))</f>
        <v/>
      </c>
      <c r="W65" s="34">
        <f>IF($A65="","",IF(OR(COUNTBLANK($B65:$I65)&gt;0,$M65="",$N65=""),"Eingabe unvollständig",IF(OR(K65&lt;=0,L65&lt;=Parameter!$B$5),"Kritisch: Stück-DB",IF(I65&gt;Parameter!$B$2,"Prüfen: hoher Rabatt",IF(IFERROR(R65/Q65,0)&lt;Parameter!$B$3,"Prüfen: DB-Rückgang",IF(N65&lt;S65,"Prüfen: Mindestabsatz","Plausibel"))))))</f>
        <v/>
      </c>
      <c r="X65" s="24" t="n"/>
    </row>
    <row r="66" ht="23" customHeight="1">
      <c r="A66" s="27" t="n"/>
      <c r="B66" s="24" t="n"/>
      <c r="C66" s="27" t="n"/>
      <c r="D66" s="40" t="n"/>
      <c r="E66" s="40" t="n"/>
      <c r="F66" s="25" t="n"/>
      <c r="G66" s="25" t="n"/>
      <c r="H66" s="29" t="n"/>
      <c r="I66" s="30" t="n"/>
      <c r="J66" s="31">
        <f>IF(OR($A66="",F66="",I66=""),"",IFERROR(F66*(1-I66),""))</f>
        <v/>
      </c>
      <c r="K66" s="31">
        <f>IF(OR($A66="",F66="",G66=""),"",F66-G66)</f>
        <v/>
      </c>
      <c r="L66" s="31">
        <f>IF(OR($A66="",J66="",G66=""),"",J66-G66)</f>
        <v/>
      </c>
      <c r="M66" s="25" t="n"/>
      <c r="N66" s="29" t="n"/>
      <c r="O66" s="31">
        <f>IF(OR($A66="",J66="",N66=""),"",J66*N66)</f>
        <v/>
      </c>
      <c r="P66" s="31">
        <f>IF(OR($A66="",L66="",M66="",N66=""),"",L66*N66-M66)</f>
        <v/>
      </c>
      <c r="Q66" s="31">
        <f>IF(OR($A66="",H66="",K66=""),"",H66*K66)</f>
        <v/>
      </c>
      <c r="R66" s="31">
        <f>IF(OR(P66="",Q66=""),"",P66-Q66)</f>
        <v/>
      </c>
      <c r="S66" s="32">
        <f>IF(OR(Q66="",M66="",L66="",L66&lt;=0),"",IFERROR(ROUNDUP((Q66+M66)/L66,0),""))</f>
        <v/>
      </c>
      <c r="T66" s="32">
        <f>IF(S66="","",MAX(0,S66-H66))</f>
        <v/>
      </c>
      <c r="U66" s="33">
        <f>IF(OR(N66="",H66=""),"",IFERROR(N66/H66-1,""))</f>
        <v/>
      </c>
      <c r="V66" s="33">
        <f>IF(OR(S66="",H66=""),"",IFERROR(S66/H66-1,""))</f>
        <v/>
      </c>
      <c r="W66" s="34">
        <f>IF($A66="","",IF(OR(COUNTBLANK($B66:$I66)&gt;0,$M66="",$N66=""),"Eingabe unvollständig",IF(OR(K66&lt;=0,L66&lt;=Parameter!$B$5),"Kritisch: Stück-DB",IF(I66&gt;Parameter!$B$2,"Prüfen: hoher Rabatt",IF(IFERROR(R66/Q66,0)&lt;Parameter!$B$3,"Prüfen: DB-Rückgang",IF(N66&lt;S66,"Prüfen: Mindestabsatz","Plausibel"))))))</f>
        <v/>
      </c>
      <c r="X66" s="24" t="n"/>
    </row>
    <row r="67" ht="23" customHeight="1">
      <c r="A67" s="27" t="n"/>
      <c r="B67" s="24" t="n"/>
      <c r="C67" s="27" t="n"/>
      <c r="D67" s="40" t="n"/>
      <c r="E67" s="40" t="n"/>
      <c r="F67" s="25" t="n"/>
      <c r="G67" s="25" t="n"/>
      <c r="H67" s="29" t="n"/>
      <c r="I67" s="30" t="n"/>
      <c r="J67" s="31">
        <f>IF(OR($A67="",F67="",I67=""),"",IFERROR(F67*(1-I67),""))</f>
        <v/>
      </c>
      <c r="K67" s="31">
        <f>IF(OR($A67="",F67="",G67=""),"",F67-G67)</f>
        <v/>
      </c>
      <c r="L67" s="31">
        <f>IF(OR($A67="",J67="",G67=""),"",J67-G67)</f>
        <v/>
      </c>
      <c r="M67" s="25" t="n"/>
      <c r="N67" s="29" t="n"/>
      <c r="O67" s="31">
        <f>IF(OR($A67="",J67="",N67=""),"",J67*N67)</f>
        <v/>
      </c>
      <c r="P67" s="31">
        <f>IF(OR($A67="",L67="",M67="",N67=""),"",L67*N67-M67)</f>
        <v/>
      </c>
      <c r="Q67" s="31">
        <f>IF(OR($A67="",H67="",K67=""),"",H67*K67)</f>
        <v/>
      </c>
      <c r="R67" s="31">
        <f>IF(OR(P67="",Q67=""),"",P67-Q67)</f>
        <v/>
      </c>
      <c r="S67" s="32">
        <f>IF(OR(Q67="",M67="",L67="",L67&lt;=0),"",IFERROR(ROUNDUP((Q67+M67)/L67,0),""))</f>
        <v/>
      </c>
      <c r="T67" s="32">
        <f>IF(S67="","",MAX(0,S67-H67))</f>
        <v/>
      </c>
      <c r="U67" s="33">
        <f>IF(OR(N67="",H67=""),"",IFERROR(N67/H67-1,""))</f>
        <v/>
      </c>
      <c r="V67" s="33">
        <f>IF(OR(S67="",H67=""),"",IFERROR(S67/H67-1,""))</f>
        <v/>
      </c>
      <c r="W67" s="34">
        <f>IF($A67="","",IF(OR(COUNTBLANK($B67:$I67)&gt;0,$M67="",$N67=""),"Eingabe unvollständig",IF(OR(K67&lt;=0,L67&lt;=Parameter!$B$5),"Kritisch: Stück-DB",IF(I67&gt;Parameter!$B$2,"Prüfen: hoher Rabatt",IF(IFERROR(R67/Q67,0)&lt;Parameter!$B$3,"Prüfen: DB-Rückgang",IF(N67&lt;S67,"Prüfen: Mindestabsatz","Plausibel"))))))</f>
        <v/>
      </c>
      <c r="X67" s="24" t="n"/>
    </row>
    <row r="68" ht="23" customHeight="1">
      <c r="A68" s="27" t="n"/>
      <c r="B68" s="24" t="n"/>
      <c r="C68" s="27" t="n"/>
      <c r="D68" s="40" t="n"/>
      <c r="E68" s="40" t="n"/>
      <c r="F68" s="25" t="n"/>
      <c r="G68" s="25" t="n"/>
      <c r="H68" s="29" t="n"/>
      <c r="I68" s="30" t="n"/>
      <c r="J68" s="31">
        <f>IF(OR($A68="",F68="",I68=""),"",IFERROR(F68*(1-I68),""))</f>
        <v/>
      </c>
      <c r="K68" s="31">
        <f>IF(OR($A68="",F68="",G68=""),"",F68-G68)</f>
        <v/>
      </c>
      <c r="L68" s="31">
        <f>IF(OR($A68="",J68="",G68=""),"",J68-G68)</f>
        <v/>
      </c>
      <c r="M68" s="25" t="n"/>
      <c r="N68" s="29" t="n"/>
      <c r="O68" s="31">
        <f>IF(OR($A68="",J68="",N68=""),"",J68*N68)</f>
        <v/>
      </c>
      <c r="P68" s="31">
        <f>IF(OR($A68="",L68="",M68="",N68=""),"",L68*N68-M68)</f>
        <v/>
      </c>
      <c r="Q68" s="31">
        <f>IF(OR($A68="",H68="",K68=""),"",H68*K68)</f>
        <v/>
      </c>
      <c r="R68" s="31">
        <f>IF(OR(P68="",Q68=""),"",P68-Q68)</f>
        <v/>
      </c>
      <c r="S68" s="32">
        <f>IF(OR(Q68="",M68="",L68="",L68&lt;=0),"",IFERROR(ROUNDUP((Q68+M68)/L68,0),""))</f>
        <v/>
      </c>
      <c r="T68" s="32">
        <f>IF(S68="","",MAX(0,S68-H68))</f>
        <v/>
      </c>
      <c r="U68" s="33">
        <f>IF(OR(N68="",H68=""),"",IFERROR(N68/H68-1,""))</f>
        <v/>
      </c>
      <c r="V68" s="33">
        <f>IF(OR(S68="",H68=""),"",IFERROR(S68/H68-1,""))</f>
        <v/>
      </c>
      <c r="W68" s="34">
        <f>IF($A68="","",IF(OR(COUNTBLANK($B68:$I68)&gt;0,$M68="",$N68=""),"Eingabe unvollständig",IF(OR(K68&lt;=0,L68&lt;=Parameter!$B$5),"Kritisch: Stück-DB",IF(I68&gt;Parameter!$B$2,"Prüfen: hoher Rabatt",IF(IFERROR(R68/Q68,0)&lt;Parameter!$B$3,"Prüfen: DB-Rückgang",IF(N68&lt;S68,"Prüfen: Mindestabsatz","Plausibel"))))))</f>
        <v/>
      </c>
      <c r="X68" s="24" t="n"/>
    </row>
    <row r="69" ht="23" customHeight="1">
      <c r="A69" s="27" t="n"/>
      <c r="B69" s="24" t="n"/>
      <c r="C69" s="27" t="n"/>
      <c r="D69" s="40" t="n"/>
      <c r="E69" s="40" t="n"/>
      <c r="F69" s="25" t="n"/>
      <c r="G69" s="25" t="n"/>
      <c r="H69" s="29" t="n"/>
      <c r="I69" s="30" t="n"/>
      <c r="J69" s="31">
        <f>IF(OR($A69="",F69="",I69=""),"",IFERROR(F69*(1-I69),""))</f>
        <v/>
      </c>
      <c r="K69" s="31">
        <f>IF(OR($A69="",F69="",G69=""),"",F69-G69)</f>
        <v/>
      </c>
      <c r="L69" s="31">
        <f>IF(OR($A69="",J69="",G69=""),"",J69-G69)</f>
        <v/>
      </c>
      <c r="M69" s="25" t="n"/>
      <c r="N69" s="29" t="n"/>
      <c r="O69" s="31">
        <f>IF(OR($A69="",J69="",N69=""),"",J69*N69)</f>
        <v/>
      </c>
      <c r="P69" s="31">
        <f>IF(OR($A69="",L69="",M69="",N69=""),"",L69*N69-M69)</f>
        <v/>
      </c>
      <c r="Q69" s="31">
        <f>IF(OR($A69="",H69="",K69=""),"",H69*K69)</f>
        <v/>
      </c>
      <c r="R69" s="31">
        <f>IF(OR(P69="",Q69=""),"",P69-Q69)</f>
        <v/>
      </c>
      <c r="S69" s="32">
        <f>IF(OR(Q69="",M69="",L69="",L69&lt;=0),"",IFERROR(ROUNDUP((Q69+M69)/L69,0),""))</f>
        <v/>
      </c>
      <c r="T69" s="32">
        <f>IF(S69="","",MAX(0,S69-H69))</f>
        <v/>
      </c>
      <c r="U69" s="33">
        <f>IF(OR(N69="",H69=""),"",IFERROR(N69/H69-1,""))</f>
        <v/>
      </c>
      <c r="V69" s="33">
        <f>IF(OR(S69="",H69=""),"",IFERROR(S69/H69-1,""))</f>
        <v/>
      </c>
      <c r="W69" s="34">
        <f>IF($A69="","",IF(OR(COUNTBLANK($B69:$I69)&gt;0,$M69="",$N69=""),"Eingabe unvollständig",IF(OR(K69&lt;=0,L69&lt;=Parameter!$B$5),"Kritisch: Stück-DB",IF(I69&gt;Parameter!$B$2,"Prüfen: hoher Rabatt",IF(IFERROR(R69/Q69,0)&lt;Parameter!$B$3,"Prüfen: DB-Rückgang",IF(N69&lt;S69,"Prüfen: Mindestabsatz","Plausibel"))))))</f>
        <v/>
      </c>
      <c r="X69" s="24" t="n"/>
    </row>
    <row r="70" ht="23" customHeight="1">
      <c r="A70" s="27" t="n"/>
      <c r="B70" s="24" t="n"/>
      <c r="C70" s="27" t="n"/>
      <c r="D70" s="40" t="n"/>
      <c r="E70" s="40" t="n"/>
      <c r="F70" s="25" t="n"/>
      <c r="G70" s="25" t="n"/>
      <c r="H70" s="29" t="n"/>
      <c r="I70" s="30" t="n"/>
      <c r="J70" s="31">
        <f>IF(OR($A70="",F70="",I70=""),"",IFERROR(F70*(1-I70),""))</f>
        <v/>
      </c>
      <c r="K70" s="31">
        <f>IF(OR($A70="",F70="",G70=""),"",F70-G70)</f>
        <v/>
      </c>
      <c r="L70" s="31">
        <f>IF(OR($A70="",J70="",G70=""),"",J70-G70)</f>
        <v/>
      </c>
      <c r="M70" s="25" t="n"/>
      <c r="N70" s="29" t="n"/>
      <c r="O70" s="31">
        <f>IF(OR($A70="",J70="",N70=""),"",J70*N70)</f>
        <v/>
      </c>
      <c r="P70" s="31">
        <f>IF(OR($A70="",L70="",M70="",N70=""),"",L70*N70-M70)</f>
        <v/>
      </c>
      <c r="Q70" s="31">
        <f>IF(OR($A70="",H70="",K70=""),"",H70*K70)</f>
        <v/>
      </c>
      <c r="R70" s="31">
        <f>IF(OR(P70="",Q70=""),"",P70-Q70)</f>
        <v/>
      </c>
      <c r="S70" s="32">
        <f>IF(OR(Q70="",M70="",L70="",L70&lt;=0),"",IFERROR(ROUNDUP((Q70+M70)/L70,0),""))</f>
        <v/>
      </c>
      <c r="T70" s="32">
        <f>IF(S70="","",MAX(0,S70-H70))</f>
        <v/>
      </c>
      <c r="U70" s="33">
        <f>IF(OR(N70="",H70=""),"",IFERROR(N70/H70-1,""))</f>
        <v/>
      </c>
      <c r="V70" s="33">
        <f>IF(OR(S70="",H70=""),"",IFERROR(S70/H70-1,""))</f>
        <v/>
      </c>
      <c r="W70" s="34">
        <f>IF($A70="","",IF(OR(COUNTBLANK($B70:$I70)&gt;0,$M70="",$N70=""),"Eingabe unvollständig",IF(OR(K70&lt;=0,L70&lt;=Parameter!$B$5),"Kritisch: Stück-DB",IF(I70&gt;Parameter!$B$2,"Prüfen: hoher Rabatt",IF(IFERROR(R70/Q70,0)&lt;Parameter!$B$3,"Prüfen: DB-Rückgang",IF(N70&lt;S70,"Prüfen: Mindestabsatz","Plausibel"))))))</f>
        <v/>
      </c>
      <c r="X70" s="24" t="n"/>
    </row>
    <row r="71" ht="23" customHeight="1">
      <c r="A71" s="27" t="n"/>
      <c r="B71" s="24" t="n"/>
      <c r="C71" s="27" t="n"/>
      <c r="D71" s="40" t="n"/>
      <c r="E71" s="40" t="n"/>
      <c r="F71" s="25" t="n"/>
      <c r="G71" s="25" t="n"/>
      <c r="H71" s="29" t="n"/>
      <c r="I71" s="30" t="n"/>
      <c r="J71" s="31">
        <f>IF(OR($A71="",F71="",I71=""),"",IFERROR(F71*(1-I71),""))</f>
        <v/>
      </c>
      <c r="K71" s="31">
        <f>IF(OR($A71="",F71="",G71=""),"",F71-G71)</f>
        <v/>
      </c>
      <c r="L71" s="31">
        <f>IF(OR($A71="",J71="",G71=""),"",J71-G71)</f>
        <v/>
      </c>
      <c r="M71" s="25" t="n"/>
      <c r="N71" s="29" t="n"/>
      <c r="O71" s="31">
        <f>IF(OR($A71="",J71="",N71=""),"",J71*N71)</f>
        <v/>
      </c>
      <c r="P71" s="31">
        <f>IF(OR($A71="",L71="",M71="",N71=""),"",L71*N71-M71)</f>
        <v/>
      </c>
      <c r="Q71" s="31">
        <f>IF(OR($A71="",H71="",K71=""),"",H71*K71)</f>
        <v/>
      </c>
      <c r="R71" s="31">
        <f>IF(OR(P71="",Q71=""),"",P71-Q71)</f>
        <v/>
      </c>
      <c r="S71" s="32">
        <f>IF(OR(Q71="",M71="",L71="",L71&lt;=0),"",IFERROR(ROUNDUP((Q71+M71)/L71,0),""))</f>
        <v/>
      </c>
      <c r="T71" s="32">
        <f>IF(S71="","",MAX(0,S71-H71))</f>
        <v/>
      </c>
      <c r="U71" s="33">
        <f>IF(OR(N71="",H71=""),"",IFERROR(N71/H71-1,""))</f>
        <v/>
      </c>
      <c r="V71" s="33">
        <f>IF(OR(S71="",H71=""),"",IFERROR(S71/H71-1,""))</f>
        <v/>
      </c>
      <c r="W71" s="34">
        <f>IF($A71="","",IF(OR(COUNTBLANK($B71:$I71)&gt;0,$M71="",$N71=""),"Eingabe unvollständig",IF(OR(K71&lt;=0,L71&lt;=Parameter!$B$5),"Kritisch: Stück-DB",IF(I71&gt;Parameter!$B$2,"Prüfen: hoher Rabatt",IF(IFERROR(R71/Q71,0)&lt;Parameter!$B$3,"Prüfen: DB-Rückgang",IF(N71&lt;S71,"Prüfen: Mindestabsatz","Plausibel"))))))</f>
        <v/>
      </c>
      <c r="X71" s="24" t="n"/>
    </row>
    <row r="72" ht="23" customHeight="1">
      <c r="A72" s="27" t="n"/>
      <c r="B72" s="24" t="n"/>
      <c r="C72" s="27" t="n"/>
      <c r="D72" s="40" t="n"/>
      <c r="E72" s="40" t="n"/>
      <c r="F72" s="25" t="n"/>
      <c r="G72" s="25" t="n"/>
      <c r="H72" s="29" t="n"/>
      <c r="I72" s="30" t="n"/>
      <c r="J72" s="31">
        <f>IF(OR($A72="",F72="",I72=""),"",IFERROR(F72*(1-I72),""))</f>
        <v/>
      </c>
      <c r="K72" s="31">
        <f>IF(OR($A72="",F72="",G72=""),"",F72-G72)</f>
        <v/>
      </c>
      <c r="L72" s="31">
        <f>IF(OR($A72="",J72="",G72=""),"",J72-G72)</f>
        <v/>
      </c>
      <c r="M72" s="25" t="n"/>
      <c r="N72" s="29" t="n"/>
      <c r="O72" s="31">
        <f>IF(OR($A72="",J72="",N72=""),"",J72*N72)</f>
        <v/>
      </c>
      <c r="P72" s="31">
        <f>IF(OR($A72="",L72="",M72="",N72=""),"",L72*N72-M72)</f>
        <v/>
      </c>
      <c r="Q72" s="31">
        <f>IF(OR($A72="",H72="",K72=""),"",H72*K72)</f>
        <v/>
      </c>
      <c r="R72" s="31">
        <f>IF(OR(P72="",Q72=""),"",P72-Q72)</f>
        <v/>
      </c>
      <c r="S72" s="32">
        <f>IF(OR(Q72="",M72="",L72="",L72&lt;=0),"",IFERROR(ROUNDUP((Q72+M72)/L72,0),""))</f>
        <v/>
      </c>
      <c r="T72" s="32">
        <f>IF(S72="","",MAX(0,S72-H72))</f>
        <v/>
      </c>
      <c r="U72" s="33">
        <f>IF(OR(N72="",H72=""),"",IFERROR(N72/H72-1,""))</f>
        <v/>
      </c>
      <c r="V72" s="33">
        <f>IF(OR(S72="",H72=""),"",IFERROR(S72/H72-1,""))</f>
        <v/>
      </c>
      <c r="W72" s="34">
        <f>IF($A72="","",IF(OR(COUNTBLANK($B72:$I72)&gt;0,$M72="",$N72=""),"Eingabe unvollständig",IF(OR(K72&lt;=0,L72&lt;=Parameter!$B$5),"Kritisch: Stück-DB",IF(I72&gt;Parameter!$B$2,"Prüfen: hoher Rabatt",IF(IFERROR(R72/Q72,0)&lt;Parameter!$B$3,"Prüfen: DB-Rückgang",IF(N72&lt;S72,"Prüfen: Mindestabsatz","Plausibel"))))))</f>
        <v/>
      </c>
      <c r="X72" s="24" t="n"/>
    </row>
    <row r="73" ht="23" customHeight="1">
      <c r="A73" s="27" t="n"/>
      <c r="B73" s="24" t="n"/>
      <c r="C73" s="27" t="n"/>
      <c r="D73" s="40" t="n"/>
      <c r="E73" s="40" t="n"/>
      <c r="F73" s="25" t="n"/>
      <c r="G73" s="25" t="n"/>
      <c r="H73" s="29" t="n"/>
      <c r="I73" s="30" t="n"/>
      <c r="J73" s="31">
        <f>IF(OR($A73="",F73="",I73=""),"",IFERROR(F73*(1-I73),""))</f>
        <v/>
      </c>
      <c r="K73" s="31">
        <f>IF(OR($A73="",F73="",G73=""),"",F73-G73)</f>
        <v/>
      </c>
      <c r="L73" s="31">
        <f>IF(OR($A73="",J73="",G73=""),"",J73-G73)</f>
        <v/>
      </c>
      <c r="M73" s="25" t="n"/>
      <c r="N73" s="29" t="n"/>
      <c r="O73" s="31">
        <f>IF(OR($A73="",J73="",N73=""),"",J73*N73)</f>
        <v/>
      </c>
      <c r="P73" s="31">
        <f>IF(OR($A73="",L73="",M73="",N73=""),"",L73*N73-M73)</f>
        <v/>
      </c>
      <c r="Q73" s="31">
        <f>IF(OR($A73="",H73="",K73=""),"",H73*K73)</f>
        <v/>
      </c>
      <c r="R73" s="31">
        <f>IF(OR(P73="",Q73=""),"",P73-Q73)</f>
        <v/>
      </c>
      <c r="S73" s="32">
        <f>IF(OR(Q73="",M73="",L73="",L73&lt;=0),"",IFERROR(ROUNDUP((Q73+M73)/L73,0),""))</f>
        <v/>
      </c>
      <c r="T73" s="32">
        <f>IF(S73="","",MAX(0,S73-H73))</f>
        <v/>
      </c>
      <c r="U73" s="33">
        <f>IF(OR(N73="",H73=""),"",IFERROR(N73/H73-1,""))</f>
        <v/>
      </c>
      <c r="V73" s="33">
        <f>IF(OR(S73="",H73=""),"",IFERROR(S73/H73-1,""))</f>
        <v/>
      </c>
      <c r="W73" s="34">
        <f>IF($A73="","",IF(OR(COUNTBLANK($B73:$I73)&gt;0,$M73="",$N73=""),"Eingabe unvollständig",IF(OR(K73&lt;=0,L73&lt;=Parameter!$B$5),"Kritisch: Stück-DB",IF(I73&gt;Parameter!$B$2,"Prüfen: hoher Rabatt",IF(IFERROR(R73/Q73,0)&lt;Parameter!$B$3,"Prüfen: DB-Rückgang",IF(N73&lt;S73,"Prüfen: Mindestabsatz","Plausibel"))))))</f>
        <v/>
      </c>
      <c r="X73" s="24" t="n"/>
    </row>
    <row r="74" ht="23" customHeight="1">
      <c r="A74" s="27" t="n"/>
      <c r="B74" s="24" t="n"/>
      <c r="C74" s="27" t="n"/>
      <c r="D74" s="40" t="n"/>
      <c r="E74" s="40" t="n"/>
      <c r="F74" s="25" t="n"/>
      <c r="G74" s="25" t="n"/>
      <c r="H74" s="29" t="n"/>
      <c r="I74" s="30" t="n"/>
      <c r="J74" s="31">
        <f>IF(OR($A74="",F74="",I74=""),"",IFERROR(F74*(1-I74),""))</f>
        <v/>
      </c>
      <c r="K74" s="31">
        <f>IF(OR($A74="",F74="",G74=""),"",F74-G74)</f>
        <v/>
      </c>
      <c r="L74" s="31">
        <f>IF(OR($A74="",J74="",G74=""),"",J74-G74)</f>
        <v/>
      </c>
      <c r="M74" s="25" t="n"/>
      <c r="N74" s="29" t="n"/>
      <c r="O74" s="31">
        <f>IF(OR($A74="",J74="",N74=""),"",J74*N74)</f>
        <v/>
      </c>
      <c r="P74" s="31">
        <f>IF(OR($A74="",L74="",M74="",N74=""),"",L74*N74-M74)</f>
        <v/>
      </c>
      <c r="Q74" s="31">
        <f>IF(OR($A74="",H74="",K74=""),"",H74*K74)</f>
        <v/>
      </c>
      <c r="R74" s="31">
        <f>IF(OR(P74="",Q74=""),"",P74-Q74)</f>
        <v/>
      </c>
      <c r="S74" s="32">
        <f>IF(OR(Q74="",M74="",L74="",L74&lt;=0),"",IFERROR(ROUNDUP((Q74+M74)/L74,0),""))</f>
        <v/>
      </c>
      <c r="T74" s="32">
        <f>IF(S74="","",MAX(0,S74-H74))</f>
        <v/>
      </c>
      <c r="U74" s="33">
        <f>IF(OR(N74="",H74=""),"",IFERROR(N74/H74-1,""))</f>
        <v/>
      </c>
      <c r="V74" s="33">
        <f>IF(OR(S74="",H74=""),"",IFERROR(S74/H74-1,""))</f>
        <v/>
      </c>
      <c r="W74" s="34">
        <f>IF($A74="","",IF(OR(COUNTBLANK($B74:$I74)&gt;0,$M74="",$N74=""),"Eingabe unvollständig",IF(OR(K74&lt;=0,L74&lt;=Parameter!$B$5),"Kritisch: Stück-DB",IF(I74&gt;Parameter!$B$2,"Prüfen: hoher Rabatt",IF(IFERROR(R74/Q74,0)&lt;Parameter!$B$3,"Prüfen: DB-Rückgang",IF(N74&lt;S74,"Prüfen: Mindestabsatz","Plausibel"))))))</f>
        <v/>
      </c>
      <c r="X74" s="24" t="n"/>
    </row>
    <row r="75" ht="23" customHeight="1">
      <c r="A75" s="27" t="n"/>
      <c r="B75" s="24" t="n"/>
      <c r="C75" s="27" t="n"/>
      <c r="D75" s="40" t="n"/>
      <c r="E75" s="40" t="n"/>
      <c r="F75" s="25" t="n"/>
      <c r="G75" s="25" t="n"/>
      <c r="H75" s="29" t="n"/>
      <c r="I75" s="30" t="n"/>
      <c r="J75" s="31">
        <f>IF(OR($A75="",F75="",I75=""),"",IFERROR(F75*(1-I75),""))</f>
        <v/>
      </c>
      <c r="K75" s="31">
        <f>IF(OR($A75="",F75="",G75=""),"",F75-G75)</f>
        <v/>
      </c>
      <c r="L75" s="31">
        <f>IF(OR($A75="",J75="",G75=""),"",J75-G75)</f>
        <v/>
      </c>
      <c r="M75" s="25" t="n"/>
      <c r="N75" s="29" t="n"/>
      <c r="O75" s="31">
        <f>IF(OR($A75="",J75="",N75=""),"",J75*N75)</f>
        <v/>
      </c>
      <c r="P75" s="31">
        <f>IF(OR($A75="",L75="",M75="",N75=""),"",L75*N75-M75)</f>
        <v/>
      </c>
      <c r="Q75" s="31">
        <f>IF(OR($A75="",H75="",K75=""),"",H75*K75)</f>
        <v/>
      </c>
      <c r="R75" s="31">
        <f>IF(OR(P75="",Q75=""),"",P75-Q75)</f>
        <v/>
      </c>
      <c r="S75" s="32">
        <f>IF(OR(Q75="",M75="",L75="",L75&lt;=0),"",IFERROR(ROUNDUP((Q75+M75)/L75,0),""))</f>
        <v/>
      </c>
      <c r="T75" s="32">
        <f>IF(S75="","",MAX(0,S75-H75))</f>
        <v/>
      </c>
      <c r="U75" s="33">
        <f>IF(OR(N75="",H75=""),"",IFERROR(N75/H75-1,""))</f>
        <v/>
      </c>
      <c r="V75" s="33">
        <f>IF(OR(S75="",H75=""),"",IFERROR(S75/H75-1,""))</f>
        <v/>
      </c>
      <c r="W75" s="34">
        <f>IF($A75="","",IF(OR(COUNTBLANK($B75:$I75)&gt;0,$M75="",$N75=""),"Eingabe unvollständig",IF(OR(K75&lt;=0,L75&lt;=Parameter!$B$5),"Kritisch: Stück-DB",IF(I75&gt;Parameter!$B$2,"Prüfen: hoher Rabatt",IF(IFERROR(R75/Q75,0)&lt;Parameter!$B$3,"Prüfen: DB-Rückgang",IF(N75&lt;S75,"Prüfen: Mindestabsatz","Plausibel"))))))</f>
        <v/>
      </c>
      <c r="X75" s="24" t="n"/>
    </row>
    <row r="76" ht="23" customHeight="1">
      <c r="A76" s="27" t="n"/>
      <c r="B76" s="24" t="n"/>
      <c r="C76" s="27" t="n"/>
      <c r="D76" s="40" t="n"/>
      <c r="E76" s="40" t="n"/>
      <c r="F76" s="25" t="n"/>
      <c r="G76" s="25" t="n"/>
      <c r="H76" s="29" t="n"/>
      <c r="I76" s="30" t="n"/>
      <c r="J76" s="31">
        <f>IF(OR($A76="",F76="",I76=""),"",IFERROR(F76*(1-I76),""))</f>
        <v/>
      </c>
      <c r="K76" s="31">
        <f>IF(OR($A76="",F76="",G76=""),"",F76-G76)</f>
        <v/>
      </c>
      <c r="L76" s="31">
        <f>IF(OR($A76="",J76="",G76=""),"",J76-G76)</f>
        <v/>
      </c>
      <c r="M76" s="25" t="n"/>
      <c r="N76" s="29" t="n"/>
      <c r="O76" s="31">
        <f>IF(OR($A76="",J76="",N76=""),"",J76*N76)</f>
        <v/>
      </c>
      <c r="P76" s="31">
        <f>IF(OR($A76="",L76="",M76="",N76=""),"",L76*N76-M76)</f>
        <v/>
      </c>
      <c r="Q76" s="31">
        <f>IF(OR($A76="",H76="",K76=""),"",H76*K76)</f>
        <v/>
      </c>
      <c r="R76" s="31">
        <f>IF(OR(P76="",Q76=""),"",P76-Q76)</f>
        <v/>
      </c>
      <c r="S76" s="32">
        <f>IF(OR(Q76="",M76="",L76="",L76&lt;=0),"",IFERROR(ROUNDUP((Q76+M76)/L76,0),""))</f>
        <v/>
      </c>
      <c r="T76" s="32">
        <f>IF(S76="","",MAX(0,S76-H76))</f>
        <v/>
      </c>
      <c r="U76" s="33">
        <f>IF(OR(N76="",H76=""),"",IFERROR(N76/H76-1,""))</f>
        <v/>
      </c>
      <c r="V76" s="33">
        <f>IF(OR(S76="",H76=""),"",IFERROR(S76/H76-1,""))</f>
        <v/>
      </c>
      <c r="W76" s="34">
        <f>IF($A76="","",IF(OR(COUNTBLANK($B76:$I76)&gt;0,$M76="",$N76=""),"Eingabe unvollständig",IF(OR(K76&lt;=0,L76&lt;=Parameter!$B$5),"Kritisch: Stück-DB",IF(I76&gt;Parameter!$B$2,"Prüfen: hoher Rabatt",IF(IFERROR(R76/Q76,0)&lt;Parameter!$B$3,"Prüfen: DB-Rückgang",IF(N76&lt;S76,"Prüfen: Mindestabsatz","Plausibel"))))))</f>
        <v/>
      </c>
      <c r="X76" s="24" t="n"/>
    </row>
    <row r="77" ht="23" customHeight="1">
      <c r="A77" s="27" t="n"/>
      <c r="B77" s="24" t="n"/>
      <c r="C77" s="27" t="n"/>
      <c r="D77" s="40" t="n"/>
      <c r="E77" s="40" t="n"/>
      <c r="F77" s="25" t="n"/>
      <c r="G77" s="25" t="n"/>
      <c r="H77" s="29" t="n"/>
      <c r="I77" s="30" t="n"/>
      <c r="J77" s="31">
        <f>IF(OR($A77="",F77="",I77=""),"",IFERROR(F77*(1-I77),""))</f>
        <v/>
      </c>
      <c r="K77" s="31">
        <f>IF(OR($A77="",F77="",G77=""),"",F77-G77)</f>
        <v/>
      </c>
      <c r="L77" s="31">
        <f>IF(OR($A77="",J77="",G77=""),"",J77-G77)</f>
        <v/>
      </c>
      <c r="M77" s="25" t="n"/>
      <c r="N77" s="29" t="n"/>
      <c r="O77" s="31">
        <f>IF(OR($A77="",J77="",N77=""),"",J77*N77)</f>
        <v/>
      </c>
      <c r="P77" s="31">
        <f>IF(OR($A77="",L77="",M77="",N77=""),"",L77*N77-M77)</f>
        <v/>
      </c>
      <c r="Q77" s="31">
        <f>IF(OR($A77="",H77="",K77=""),"",H77*K77)</f>
        <v/>
      </c>
      <c r="R77" s="31">
        <f>IF(OR(P77="",Q77=""),"",P77-Q77)</f>
        <v/>
      </c>
      <c r="S77" s="32">
        <f>IF(OR(Q77="",M77="",L77="",L77&lt;=0),"",IFERROR(ROUNDUP((Q77+M77)/L77,0),""))</f>
        <v/>
      </c>
      <c r="T77" s="32">
        <f>IF(S77="","",MAX(0,S77-H77))</f>
        <v/>
      </c>
      <c r="U77" s="33">
        <f>IF(OR(N77="",H77=""),"",IFERROR(N77/H77-1,""))</f>
        <v/>
      </c>
      <c r="V77" s="33">
        <f>IF(OR(S77="",H77=""),"",IFERROR(S77/H77-1,""))</f>
        <v/>
      </c>
      <c r="W77" s="34">
        <f>IF($A77="","",IF(OR(COUNTBLANK($B77:$I77)&gt;0,$M77="",$N77=""),"Eingabe unvollständig",IF(OR(K77&lt;=0,L77&lt;=Parameter!$B$5),"Kritisch: Stück-DB",IF(I77&gt;Parameter!$B$2,"Prüfen: hoher Rabatt",IF(IFERROR(R77/Q77,0)&lt;Parameter!$B$3,"Prüfen: DB-Rückgang",IF(N77&lt;S77,"Prüfen: Mindestabsatz","Plausibel"))))))</f>
        <v/>
      </c>
      <c r="X77" s="24" t="n"/>
    </row>
    <row r="78" ht="23" customHeight="1">
      <c r="A78" s="27" t="n"/>
      <c r="B78" s="24" t="n"/>
      <c r="C78" s="27" t="n"/>
      <c r="D78" s="40" t="n"/>
      <c r="E78" s="40" t="n"/>
      <c r="F78" s="25" t="n"/>
      <c r="G78" s="25" t="n"/>
      <c r="H78" s="29" t="n"/>
      <c r="I78" s="30" t="n"/>
      <c r="J78" s="31">
        <f>IF(OR($A78="",F78="",I78=""),"",IFERROR(F78*(1-I78),""))</f>
        <v/>
      </c>
      <c r="K78" s="31">
        <f>IF(OR($A78="",F78="",G78=""),"",F78-G78)</f>
        <v/>
      </c>
      <c r="L78" s="31">
        <f>IF(OR($A78="",J78="",G78=""),"",J78-G78)</f>
        <v/>
      </c>
      <c r="M78" s="25" t="n"/>
      <c r="N78" s="29" t="n"/>
      <c r="O78" s="31">
        <f>IF(OR($A78="",J78="",N78=""),"",J78*N78)</f>
        <v/>
      </c>
      <c r="P78" s="31">
        <f>IF(OR($A78="",L78="",M78="",N78=""),"",L78*N78-M78)</f>
        <v/>
      </c>
      <c r="Q78" s="31">
        <f>IF(OR($A78="",H78="",K78=""),"",H78*K78)</f>
        <v/>
      </c>
      <c r="R78" s="31">
        <f>IF(OR(P78="",Q78=""),"",P78-Q78)</f>
        <v/>
      </c>
      <c r="S78" s="32">
        <f>IF(OR(Q78="",M78="",L78="",L78&lt;=0),"",IFERROR(ROUNDUP((Q78+M78)/L78,0),""))</f>
        <v/>
      </c>
      <c r="T78" s="32">
        <f>IF(S78="","",MAX(0,S78-H78))</f>
        <v/>
      </c>
      <c r="U78" s="33">
        <f>IF(OR(N78="",H78=""),"",IFERROR(N78/H78-1,""))</f>
        <v/>
      </c>
      <c r="V78" s="33">
        <f>IF(OR(S78="",H78=""),"",IFERROR(S78/H78-1,""))</f>
        <v/>
      </c>
      <c r="W78" s="34">
        <f>IF($A78="","",IF(OR(COUNTBLANK($B78:$I78)&gt;0,$M78="",$N78=""),"Eingabe unvollständig",IF(OR(K78&lt;=0,L78&lt;=Parameter!$B$5),"Kritisch: Stück-DB",IF(I78&gt;Parameter!$B$2,"Prüfen: hoher Rabatt",IF(IFERROR(R78/Q78,0)&lt;Parameter!$B$3,"Prüfen: DB-Rückgang",IF(N78&lt;S78,"Prüfen: Mindestabsatz","Plausibel"))))))</f>
        <v/>
      </c>
      <c r="X78" s="24" t="n"/>
    </row>
    <row r="79" ht="23" customHeight="1">
      <c r="A79" s="27" t="n"/>
      <c r="B79" s="24" t="n"/>
      <c r="C79" s="27" t="n"/>
      <c r="D79" s="40" t="n"/>
      <c r="E79" s="40" t="n"/>
      <c r="F79" s="25" t="n"/>
      <c r="G79" s="25" t="n"/>
      <c r="H79" s="29" t="n"/>
      <c r="I79" s="30" t="n"/>
      <c r="J79" s="31">
        <f>IF(OR($A79="",F79="",I79=""),"",IFERROR(F79*(1-I79),""))</f>
        <v/>
      </c>
      <c r="K79" s="31">
        <f>IF(OR($A79="",F79="",G79=""),"",F79-G79)</f>
        <v/>
      </c>
      <c r="L79" s="31">
        <f>IF(OR($A79="",J79="",G79=""),"",J79-G79)</f>
        <v/>
      </c>
      <c r="M79" s="25" t="n"/>
      <c r="N79" s="29" t="n"/>
      <c r="O79" s="31">
        <f>IF(OR($A79="",J79="",N79=""),"",J79*N79)</f>
        <v/>
      </c>
      <c r="P79" s="31">
        <f>IF(OR($A79="",L79="",M79="",N79=""),"",L79*N79-M79)</f>
        <v/>
      </c>
      <c r="Q79" s="31">
        <f>IF(OR($A79="",H79="",K79=""),"",H79*K79)</f>
        <v/>
      </c>
      <c r="R79" s="31">
        <f>IF(OR(P79="",Q79=""),"",P79-Q79)</f>
        <v/>
      </c>
      <c r="S79" s="32">
        <f>IF(OR(Q79="",M79="",L79="",L79&lt;=0),"",IFERROR(ROUNDUP((Q79+M79)/L79,0),""))</f>
        <v/>
      </c>
      <c r="T79" s="32">
        <f>IF(S79="","",MAX(0,S79-H79))</f>
        <v/>
      </c>
      <c r="U79" s="33">
        <f>IF(OR(N79="",H79=""),"",IFERROR(N79/H79-1,""))</f>
        <v/>
      </c>
      <c r="V79" s="33">
        <f>IF(OR(S79="",H79=""),"",IFERROR(S79/H79-1,""))</f>
        <v/>
      </c>
      <c r="W79" s="34">
        <f>IF($A79="","",IF(OR(COUNTBLANK($B79:$I79)&gt;0,$M79="",$N79=""),"Eingabe unvollständig",IF(OR(K79&lt;=0,L79&lt;=Parameter!$B$5),"Kritisch: Stück-DB",IF(I79&gt;Parameter!$B$2,"Prüfen: hoher Rabatt",IF(IFERROR(R79/Q79,0)&lt;Parameter!$B$3,"Prüfen: DB-Rückgang",IF(N79&lt;S79,"Prüfen: Mindestabsatz","Plausibel"))))))</f>
        <v/>
      </c>
      <c r="X79" s="24" t="n"/>
    </row>
    <row r="80" ht="23" customHeight="1">
      <c r="A80" s="27" t="n"/>
      <c r="B80" s="24" t="n"/>
      <c r="C80" s="27" t="n"/>
      <c r="D80" s="40" t="n"/>
      <c r="E80" s="40" t="n"/>
      <c r="F80" s="25" t="n"/>
      <c r="G80" s="25" t="n"/>
      <c r="H80" s="29" t="n"/>
      <c r="I80" s="30" t="n"/>
      <c r="J80" s="31">
        <f>IF(OR($A80="",F80="",I80=""),"",IFERROR(F80*(1-I80),""))</f>
        <v/>
      </c>
      <c r="K80" s="31">
        <f>IF(OR($A80="",F80="",G80=""),"",F80-G80)</f>
        <v/>
      </c>
      <c r="L80" s="31">
        <f>IF(OR($A80="",J80="",G80=""),"",J80-G80)</f>
        <v/>
      </c>
      <c r="M80" s="25" t="n"/>
      <c r="N80" s="29" t="n"/>
      <c r="O80" s="31">
        <f>IF(OR($A80="",J80="",N80=""),"",J80*N80)</f>
        <v/>
      </c>
      <c r="P80" s="31">
        <f>IF(OR($A80="",L80="",M80="",N80=""),"",L80*N80-M80)</f>
        <v/>
      </c>
      <c r="Q80" s="31">
        <f>IF(OR($A80="",H80="",K80=""),"",H80*K80)</f>
        <v/>
      </c>
      <c r="R80" s="31">
        <f>IF(OR(P80="",Q80=""),"",P80-Q80)</f>
        <v/>
      </c>
      <c r="S80" s="32">
        <f>IF(OR(Q80="",M80="",L80="",L80&lt;=0),"",IFERROR(ROUNDUP((Q80+M80)/L80,0),""))</f>
        <v/>
      </c>
      <c r="T80" s="32">
        <f>IF(S80="","",MAX(0,S80-H80))</f>
        <v/>
      </c>
      <c r="U80" s="33">
        <f>IF(OR(N80="",H80=""),"",IFERROR(N80/H80-1,""))</f>
        <v/>
      </c>
      <c r="V80" s="33">
        <f>IF(OR(S80="",H80=""),"",IFERROR(S80/H80-1,""))</f>
        <v/>
      </c>
      <c r="W80" s="34">
        <f>IF($A80="","",IF(OR(COUNTBLANK($B80:$I80)&gt;0,$M80="",$N80=""),"Eingabe unvollständig",IF(OR(K80&lt;=0,L80&lt;=Parameter!$B$5),"Kritisch: Stück-DB",IF(I80&gt;Parameter!$B$2,"Prüfen: hoher Rabatt",IF(IFERROR(R80/Q80,0)&lt;Parameter!$B$3,"Prüfen: DB-Rückgang",IF(N80&lt;S80,"Prüfen: Mindestabsatz","Plausibel"))))))</f>
        <v/>
      </c>
      <c r="X80" s="24" t="n"/>
    </row>
    <row r="81" ht="23" customHeight="1">
      <c r="A81" s="27" t="n"/>
      <c r="B81" s="24" t="n"/>
      <c r="C81" s="27" t="n"/>
      <c r="D81" s="40" t="n"/>
      <c r="E81" s="40" t="n"/>
      <c r="F81" s="25" t="n"/>
      <c r="G81" s="25" t="n"/>
      <c r="H81" s="29" t="n"/>
      <c r="I81" s="30" t="n"/>
      <c r="J81" s="31">
        <f>IF(OR($A81="",F81="",I81=""),"",IFERROR(F81*(1-I81),""))</f>
        <v/>
      </c>
      <c r="K81" s="31">
        <f>IF(OR($A81="",F81="",G81=""),"",F81-G81)</f>
        <v/>
      </c>
      <c r="L81" s="31">
        <f>IF(OR($A81="",J81="",G81=""),"",J81-G81)</f>
        <v/>
      </c>
      <c r="M81" s="25" t="n"/>
      <c r="N81" s="29" t="n"/>
      <c r="O81" s="31">
        <f>IF(OR($A81="",J81="",N81=""),"",J81*N81)</f>
        <v/>
      </c>
      <c r="P81" s="31">
        <f>IF(OR($A81="",L81="",M81="",N81=""),"",L81*N81-M81)</f>
        <v/>
      </c>
      <c r="Q81" s="31">
        <f>IF(OR($A81="",H81="",K81=""),"",H81*K81)</f>
        <v/>
      </c>
      <c r="R81" s="31">
        <f>IF(OR(P81="",Q81=""),"",P81-Q81)</f>
        <v/>
      </c>
      <c r="S81" s="32">
        <f>IF(OR(Q81="",M81="",L81="",L81&lt;=0),"",IFERROR(ROUNDUP((Q81+M81)/L81,0),""))</f>
        <v/>
      </c>
      <c r="T81" s="32">
        <f>IF(S81="","",MAX(0,S81-H81))</f>
        <v/>
      </c>
      <c r="U81" s="33">
        <f>IF(OR(N81="",H81=""),"",IFERROR(N81/H81-1,""))</f>
        <v/>
      </c>
      <c r="V81" s="33">
        <f>IF(OR(S81="",H81=""),"",IFERROR(S81/H81-1,""))</f>
        <v/>
      </c>
      <c r="W81" s="34">
        <f>IF($A81="","",IF(OR(COUNTBLANK($B81:$I81)&gt;0,$M81="",$N81=""),"Eingabe unvollständig",IF(OR(K81&lt;=0,L81&lt;=Parameter!$B$5),"Kritisch: Stück-DB",IF(I81&gt;Parameter!$B$2,"Prüfen: hoher Rabatt",IF(IFERROR(R81/Q81,0)&lt;Parameter!$B$3,"Prüfen: DB-Rückgang",IF(N81&lt;S81,"Prüfen: Mindestabsatz","Plausibel"))))))</f>
        <v/>
      </c>
      <c r="X81" s="24" t="n"/>
    </row>
    <row r="82" ht="23" customHeight="1">
      <c r="A82" s="27" t="n"/>
      <c r="B82" s="24" t="n"/>
      <c r="C82" s="27" t="n"/>
      <c r="D82" s="40" t="n"/>
      <c r="E82" s="40" t="n"/>
      <c r="F82" s="25" t="n"/>
      <c r="G82" s="25" t="n"/>
      <c r="H82" s="29" t="n"/>
      <c r="I82" s="30" t="n"/>
      <c r="J82" s="31">
        <f>IF(OR($A82="",F82="",I82=""),"",IFERROR(F82*(1-I82),""))</f>
        <v/>
      </c>
      <c r="K82" s="31">
        <f>IF(OR($A82="",F82="",G82=""),"",F82-G82)</f>
        <v/>
      </c>
      <c r="L82" s="31">
        <f>IF(OR($A82="",J82="",G82=""),"",J82-G82)</f>
        <v/>
      </c>
      <c r="M82" s="25" t="n"/>
      <c r="N82" s="29" t="n"/>
      <c r="O82" s="31">
        <f>IF(OR($A82="",J82="",N82=""),"",J82*N82)</f>
        <v/>
      </c>
      <c r="P82" s="31">
        <f>IF(OR($A82="",L82="",M82="",N82=""),"",L82*N82-M82)</f>
        <v/>
      </c>
      <c r="Q82" s="31">
        <f>IF(OR($A82="",H82="",K82=""),"",H82*K82)</f>
        <v/>
      </c>
      <c r="R82" s="31">
        <f>IF(OR(P82="",Q82=""),"",P82-Q82)</f>
        <v/>
      </c>
      <c r="S82" s="32">
        <f>IF(OR(Q82="",M82="",L82="",L82&lt;=0),"",IFERROR(ROUNDUP((Q82+M82)/L82,0),""))</f>
        <v/>
      </c>
      <c r="T82" s="32">
        <f>IF(S82="","",MAX(0,S82-H82))</f>
        <v/>
      </c>
      <c r="U82" s="33">
        <f>IF(OR(N82="",H82=""),"",IFERROR(N82/H82-1,""))</f>
        <v/>
      </c>
      <c r="V82" s="33">
        <f>IF(OR(S82="",H82=""),"",IFERROR(S82/H82-1,""))</f>
        <v/>
      </c>
      <c r="W82" s="34">
        <f>IF($A82="","",IF(OR(COUNTBLANK($B82:$I82)&gt;0,$M82="",$N82=""),"Eingabe unvollständig",IF(OR(K82&lt;=0,L82&lt;=Parameter!$B$5),"Kritisch: Stück-DB",IF(I82&gt;Parameter!$B$2,"Prüfen: hoher Rabatt",IF(IFERROR(R82/Q82,0)&lt;Parameter!$B$3,"Prüfen: DB-Rückgang",IF(N82&lt;S82,"Prüfen: Mindestabsatz","Plausibel"))))))</f>
        <v/>
      </c>
      <c r="X82" s="24" t="n"/>
    </row>
    <row r="83" ht="23" customHeight="1">
      <c r="A83" s="27" t="n"/>
      <c r="B83" s="24" t="n"/>
      <c r="C83" s="27" t="n"/>
      <c r="D83" s="40" t="n"/>
      <c r="E83" s="40" t="n"/>
      <c r="F83" s="25" t="n"/>
      <c r="G83" s="25" t="n"/>
      <c r="H83" s="29" t="n"/>
      <c r="I83" s="30" t="n"/>
      <c r="J83" s="31">
        <f>IF(OR($A83="",F83="",I83=""),"",IFERROR(F83*(1-I83),""))</f>
        <v/>
      </c>
      <c r="K83" s="31">
        <f>IF(OR($A83="",F83="",G83=""),"",F83-G83)</f>
        <v/>
      </c>
      <c r="L83" s="31">
        <f>IF(OR($A83="",J83="",G83=""),"",J83-G83)</f>
        <v/>
      </c>
      <c r="M83" s="25" t="n"/>
      <c r="N83" s="29" t="n"/>
      <c r="O83" s="31">
        <f>IF(OR($A83="",J83="",N83=""),"",J83*N83)</f>
        <v/>
      </c>
      <c r="P83" s="31">
        <f>IF(OR($A83="",L83="",M83="",N83=""),"",L83*N83-M83)</f>
        <v/>
      </c>
      <c r="Q83" s="31">
        <f>IF(OR($A83="",H83="",K83=""),"",H83*K83)</f>
        <v/>
      </c>
      <c r="R83" s="31">
        <f>IF(OR(P83="",Q83=""),"",P83-Q83)</f>
        <v/>
      </c>
      <c r="S83" s="32">
        <f>IF(OR(Q83="",M83="",L83="",L83&lt;=0),"",IFERROR(ROUNDUP((Q83+M83)/L83,0),""))</f>
        <v/>
      </c>
      <c r="T83" s="32">
        <f>IF(S83="","",MAX(0,S83-H83))</f>
        <v/>
      </c>
      <c r="U83" s="33">
        <f>IF(OR(N83="",H83=""),"",IFERROR(N83/H83-1,""))</f>
        <v/>
      </c>
      <c r="V83" s="33">
        <f>IF(OR(S83="",H83=""),"",IFERROR(S83/H83-1,""))</f>
        <v/>
      </c>
      <c r="W83" s="34">
        <f>IF($A83="","",IF(OR(COUNTBLANK($B83:$I83)&gt;0,$M83="",$N83=""),"Eingabe unvollständig",IF(OR(K83&lt;=0,L83&lt;=Parameter!$B$5),"Kritisch: Stück-DB",IF(I83&gt;Parameter!$B$2,"Prüfen: hoher Rabatt",IF(IFERROR(R83/Q83,0)&lt;Parameter!$B$3,"Prüfen: DB-Rückgang",IF(N83&lt;S83,"Prüfen: Mindestabsatz","Plausibel"))))))</f>
        <v/>
      </c>
      <c r="X83" s="24" t="n"/>
    </row>
    <row r="84" ht="23" customHeight="1">
      <c r="A84" s="27" t="n"/>
      <c r="B84" s="24" t="n"/>
      <c r="C84" s="27" t="n"/>
      <c r="D84" s="40" t="n"/>
      <c r="E84" s="40" t="n"/>
      <c r="F84" s="25" t="n"/>
      <c r="G84" s="25" t="n"/>
      <c r="H84" s="29" t="n"/>
      <c r="I84" s="30" t="n"/>
      <c r="J84" s="31">
        <f>IF(OR($A84="",F84="",I84=""),"",IFERROR(F84*(1-I84),""))</f>
        <v/>
      </c>
      <c r="K84" s="31">
        <f>IF(OR($A84="",F84="",G84=""),"",F84-G84)</f>
        <v/>
      </c>
      <c r="L84" s="31">
        <f>IF(OR($A84="",J84="",G84=""),"",J84-G84)</f>
        <v/>
      </c>
      <c r="M84" s="25" t="n"/>
      <c r="N84" s="29" t="n"/>
      <c r="O84" s="31">
        <f>IF(OR($A84="",J84="",N84=""),"",J84*N84)</f>
        <v/>
      </c>
      <c r="P84" s="31">
        <f>IF(OR($A84="",L84="",M84="",N84=""),"",L84*N84-M84)</f>
        <v/>
      </c>
      <c r="Q84" s="31">
        <f>IF(OR($A84="",H84="",K84=""),"",H84*K84)</f>
        <v/>
      </c>
      <c r="R84" s="31">
        <f>IF(OR(P84="",Q84=""),"",P84-Q84)</f>
        <v/>
      </c>
      <c r="S84" s="32">
        <f>IF(OR(Q84="",M84="",L84="",L84&lt;=0),"",IFERROR(ROUNDUP((Q84+M84)/L84,0),""))</f>
        <v/>
      </c>
      <c r="T84" s="32">
        <f>IF(S84="","",MAX(0,S84-H84))</f>
        <v/>
      </c>
      <c r="U84" s="33">
        <f>IF(OR(N84="",H84=""),"",IFERROR(N84/H84-1,""))</f>
        <v/>
      </c>
      <c r="V84" s="33">
        <f>IF(OR(S84="",H84=""),"",IFERROR(S84/H84-1,""))</f>
        <v/>
      </c>
      <c r="W84" s="34">
        <f>IF($A84="","",IF(OR(COUNTBLANK($B84:$I84)&gt;0,$M84="",$N84=""),"Eingabe unvollständig",IF(OR(K84&lt;=0,L84&lt;=Parameter!$B$5),"Kritisch: Stück-DB",IF(I84&gt;Parameter!$B$2,"Prüfen: hoher Rabatt",IF(IFERROR(R84/Q84,0)&lt;Parameter!$B$3,"Prüfen: DB-Rückgang",IF(N84&lt;S84,"Prüfen: Mindestabsatz","Plausibel"))))))</f>
        <v/>
      </c>
      <c r="X84" s="24" t="n"/>
    </row>
    <row r="85" ht="23" customHeight="1">
      <c r="A85" s="27" t="n"/>
      <c r="B85" s="24" t="n"/>
      <c r="C85" s="27" t="n"/>
      <c r="D85" s="40" t="n"/>
      <c r="E85" s="40" t="n"/>
      <c r="F85" s="25" t="n"/>
      <c r="G85" s="25" t="n"/>
      <c r="H85" s="29" t="n"/>
      <c r="I85" s="30" t="n"/>
      <c r="J85" s="31">
        <f>IF(OR($A85="",F85="",I85=""),"",IFERROR(F85*(1-I85),""))</f>
        <v/>
      </c>
      <c r="K85" s="31">
        <f>IF(OR($A85="",F85="",G85=""),"",F85-G85)</f>
        <v/>
      </c>
      <c r="L85" s="31">
        <f>IF(OR($A85="",J85="",G85=""),"",J85-G85)</f>
        <v/>
      </c>
      <c r="M85" s="25" t="n"/>
      <c r="N85" s="29" t="n"/>
      <c r="O85" s="31">
        <f>IF(OR($A85="",J85="",N85=""),"",J85*N85)</f>
        <v/>
      </c>
      <c r="P85" s="31">
        <f>IF(OR($A85="",L85="",M85="",N85=""),"",L85*N85-M85)</f>
        <v/>
      </c>
      <c r="Q85" s="31">
        <f>IF(OR($A85="",H85="",K85=""),"",H85*K85)</f>
        <v/>
      </c>
      <c r="R85" s="31">
        <f>IF(OR(P85="",Q85=""),"",P85-Q85)</f>
        <v/>
      </c>
      <c r="S85" s="32">
        <f>IF(OR(Q85="",M85="",L85="",L85&lt;=0),"",IFERROR(ROUNDUP((Q85+M85)/L85,0),""))</f>
        <v/>
      </c>
      <c r="T85" s="32">
        <f>IF(S85="","",MAX(0,S85-H85))</f>
        <v/>
      </c>
      <c r="U85" s="33">
        <f>IF(OR(N85="",H85=""),"",IFERROR(N85/H85-1,""))</f>
        <v/>
      </c>
      <c r="V85" s="33">
        <f>IF(OR(S85="",H85=""),"",IFERROR(S85/H85-1,""))</f>
        <v/>
      </c>
      <c r="W85" s="34">
        <f>IF($A85="","",IF(OR(COUNTBLANK($B85:$I85)&gt;0,$M85="",$N85=""),"Eingabe unvollständig",IF(OR(K85&lt;=0,L85&lt;=Parameter!$B$5),"Kritisch: Stück-DB",IF(I85&gt;Parameter!$B$2,"Prüfen: hoher Rabatt",IF(IFERROR(R85/Q85,0)&lt;Parameter!$B$3,"Prüfen: DB-Rückgang",IF(N85&lt;S85,"Prüfen: Mindestabsatz","Plausibel"))))))</f>
        <v/>
      </c>
      <c r="X85" s="24" t="n"/>
    </row>
    <row r="86" ht="23" customHeight="1">
      <c r="A86" s="27" t="n"/>
      <c r="B86" s="24" t="n"/>
      <c r="C86" s="27" t="n"/>
      <c r="D86" s="40" t="n"/>
      <c r="E86" s="40" t="n"/>
      <c r="F86" s="25" t="n"/>
      <c r="G86" s="25" t="n"/>
      <c r="H86" s="29" t="n"/>
      <c r="I86" s="30" t="n"/>
      <c r="J86" s="31">
        <f>IF(OR($A86="",F86="",I86=""),"",IFERROR(F86*(1-I86),""))</f>
        <v/>
      </c>
      <c r="K86" s="31">
        <f>IF(OR($A86="",F86="",G86=""),"",F86-G86)</f>
        <v/>
      </c>
      <c r="L86" s="31">
        <f>IF(OR($A86="",J86="",G86=""),"",J86-G86)</f>
        <v/>
      </c>
      <c r="M86" s="25" t="n"/>
      <c r="N86" s="29" t="n"/>
      <c r="O86" s="31">
        <f>IF(OR($A86="",J86="",N86=""),"",J86*N86)</f>
        <v/>
      </c>
      <c r="P86" s="31">
        <f>IF(OR($A86="",L86="",M86="",N86=""),"",L86*N86-M86)</f>
        <v/>
      </c>
      <c r="Q86" s="31">
        <f>IF(OR($A86="",H86="",K86=""),"",H86*K86)</f>
        <v/>
      </c>
      <c r="R86" s="31">
        <f>IF(OR(P86="",Q86=""),"",P86-Q86)</f>
        <v/>
      </c>
      <c r="S86" s="32">
        <f>IF(OR(Q86="",M86="",L86="",L86&lt;=0),"",IFERROR(ROUNDUP((Q86+M86)/L86,0),""))</f>
        <v/>
      </c>
      <c r="T86" s="32">
        <f>IF(S86="","",MAX(0,S86-H86))</f>
        <v/>
      </c>
      <c r="U86" s="33">
        <f>IF(OR(N86="",H86=""),"",IFERROR(N86/H86-1,""))</f>
        <v/>
      </c>
      <c r="V86" s="33">
        <f>IF(OR(S86="",H86=""),"",IFERROR(S86/H86-1,""))</f>
        <v/>
      </c>
      <c r="W86" s="34">
        <f>IF($A86="","",IF(OR(COUNTBLANK($B86:$I86)&gt;0,$M86="",$N86=""),"Eingabe unvollständig",IF(OR(K86&lt;=0,L86&lt;=Parameter!$B$5),"Kritisch: Stück-DB",IF(I86&gt;Parameter!$B$2,"Prüfen: hoher Rabatt",IF(IFERROR(R86/Q86,0)&lt;Parameter!$B$3,"Prüfen: DB-Rückgang",IF(N86&lt;S86,"Prüfen: Mindestabsatz","Plausibel"))))))</f>
        <v/>
      </c>
      <c r="X86" s="24" t="n"/>
    </row>
    <row r="87" ht="23" customHeight="1">
      <c r="A87" s="27" t="n"/>
      <c r="B87" s="24" t="n"/>
      <c r="C87" s="27" t="n"/>
      <c r="D87" s="40" t="n"/>
      <c r="E87" s="40" t="n"/>
      <c r="F87" s="25" t="n"/>
      <c r="G87" s="25" t="n"/>
      <c r="H87" s="29" t="n"/>
      <c r="I87" s="30" t="n"/>
      <c r="J87" s="31">
        <f>IF(OR($A87="",F87="",I87=""),"",IFERROR(F87*(1-I87),""))</f>
        <v/>
      </c>
      <c r="K87" s="31">
        <f>IF(OR($A87="",F87="",G87=""),"",F87-G87)</f>
        <v/>
      </c>
      <c r="L87" s="31">
        <f>IF(OR($A87="",J87="",G87=""),"",J87-G87)</f>
        <v/>
      </c>
      <c r="M87" s="25" t="n"/>
      <c r="N87" s="29" t="n"/>
      <c r="O87" s="31">
        <f>IF(OR($A87="",J87="",N87=""),"",J87*N87)</f>
        <v/>
      </c>
      <c r="P87" s="31">
        <f>IF(OR($A87="",L87="",M87="",N87=""),"",L87*N87-M87)</f>
        <v/>
      </c>
      <c r="Q87" s="31">
        <f>IF(OR($A87="",H87="",K87=""),"",H87*K87)</f>
        <v/>
      </c>
      <c r="R87" s="31">
        <f>IF(OR(P87="",Q87=""),"",P87-Q87)</f>
        <v/>
      </c>
      <c r="S87" s="32">
        <f>IF(OR(Q87="",M87="",L87="",L87&lt;=0),"",IFERROR(ROUNDUP((Q87+M87)/L87,0),""))</f>
        <v/>
      </c>
      <c r="T87" s="32">
        <f>IF(S87="","",MAX(0,S87-H87))</f>
        <v/>
      </c>
      <c r="U87" s="33">
        <f>IF(OR(N87="",H87=""),"",IFERROR(N87/H87-1,""))</f>
        <v/>
      </c>
      <c r="V87" s="33">
        <f>IF(OR(S87="",H87=""),"",IFERROR(S87/H87-1,""))</f>
        <v/>
      </c>
      <c r="W87" s="34">
        <f>IF($A87="","",IF(OR(COUNTBLANK($B87:$I87)&gt;0,$M87="",$N87=""),"Eingabe unvollständig",IF(OR(K87&lt;=0,L87&lt;=Parameter!$B$5),"Kritisch: Stück-DB",IF(I87&gt;Parameter!$B$2,"Prüfen: hoher Rabatt",IF(IFERROR(R87/Q87,0)&lt;Parameter!$B$3,"Prüfen: DB-Rückgang",IF(N87&lt;S87,"Prüfen: Mindestabsatz","Plausibel"))))))</f>
        <v/>
      </c>
      <c r="X87" s="24" t="n"/>
    </row>
    <row r="88" ht="23" customHeight="1">
      <c r="A88" s="27" t="n"/>
      <c r="B88" s="24" t="n"/>
      <c r="C88" s="27" t="n"/>
      <c r="D88" s="40" t="n"/>
      <c r="E88" s="40" t="n"/>
      <c r="F88" s="25" t="n"/>
      <c r="G88" s="25" t="n"/>
      <c r="H88" s="29" t="n"/>
      <c r="I88" s="30" t="n"/>
      <c r="J88" s="31">
        <f>IF(OR($A88="",F88="",I88=""),"",IFERROR(F88*(1-I88),""))</f>
        <v/>
      </c>
      <c r="K88" s="31">
        <f>IF(OR($A88="",F88="",G88=""),"",F88-G88)</f>
        <v/>
      </c>
      <c r="L88" s="31">
        <f>IF(OR($A88="",J88="",G88=""),"",J88-G88)</f>
        <v/>
      </c>
      <c r="M88" s="25" t="n"/>
      <c r="N88" s="29" t="n"/>
      <c r="O88" s="31">
        <f>IF(OR($A88="",J88="",N88=""),"",J88*N88)</f>
        <v/>
      </c>
      <c r="P88" s="31">
        <f>IF(OR($A88="",L88="",M88="",N88=""),"",L88*N88-M88)</f>
        <v/>
      </c>
      <c r="Q88" s="31">
        <f>IF(OR($A88="",H88="",K88=""),"",H88*K88)</f>
        <v/>
      </c>
      <c r="R88" s="31">
        <f>IF(OR(P88="",Q88=""),"",P88-Q88)</f>
        <v/>
      </c>
      <c r="S88" s="32">
        <f>IF(OR(Q88="",M88="",L88="",L88&lt;=0),"",IFERROR(ROUNDUP((Q88+M88)/L88,0),""))</f>
        <v/>
      </c>
      <c r="T88" s="32">
        <f>IF(S88="","",MAX(0,S88-H88))</f>
        <v/>
      </c>
      <c r="U88" s="33">
        <f>IF(OR(N88="",H88=""),"",IFERROR(N88/H88-1,""))</f>
        <v/>
      </c>
      <c r="V88" s="33">
        <f>IF(OR(S88="",H88=""),"",IFERROR(S88/H88-1,""))</f>
        <v/>
      </c>
      <c r="W88" s="34">
        <f>IF($A88="","",IF(OR(COUNTBLANK($B88:$I88)&gt;0,$M88="",$N88=""),"Eingabe unvollständig",IF(OR(K88&lt;=0,L88&lt;=Parameter!$B$5),"Kritisch: Stück-DB",IF(I88&gt;Parameter!$B$2,"Prüfen: hoher Rabatt",IF(IFERROR(R88/Q88,0)&lt;Parameter!$B$3,"Prüfen: DB-Rückgang",IF(N88&lt;S88,"Prüfen: Mindestabsatz","Plausibel"))))))</f>
        <v/>
      </c>
      <c r="X88" s="24" t="n"/>
    </row>
    <row r="89" ht="23" customHeight="1">
      <c r="A89" s="27" t="n"/>
      <c r="B89" s="24" t="n"/>
      <c r="C89" s="27" t="n"/>
      <c r="D89" s="40" t="n"/>
      <c r="E89" s="40" t="n"/>
      <c r="F89" s="25" t="n"/>
      <c r="G89" s="25" t="n"/>
      <c r="H89" s="29" t="n"/>
      <c r="I89" s="30" t="n"/>
      <c r="J89" s="31">
        <f>IF(OR($A89="",F89="",I89=""),"",IFERROR(F89*(1-I89),""))</f>
        <v/>
      </c>
      <c r="K89" s="31">
        <f>IF(OR($A89="",F89="",G89=""),"",F89-G89)</f>
        <v/>
      </c>
      <c r="L89" s="31">
        <f>IF(OR($A89="",J89="",G89=""),"",J89-G89)</f>
        <v/>
      </c>
      <c r="M89" s="25" t="n"/>
      <c r="N89" s="29" t="n"/>
      <c r="O89" s="31">
        <f>IF(OR($A89="",J89="",N89=""),"",J89*N89)</f>
        <v/>
      </c>
      <c r="P89" s="31">
        <f>IF(OR($A89="",L89="",M89="",N89=""),"",L89*N89-M89)</f>
        <v/>
      </c>
      <c r="Q89" s="31">
        <f>IF(OR($A89="",H89="",K89=""),"",H89*K89)</f>
        <v/>
      </c>
      <c r="R89" s="31">
        <f>IF(OR(P89="",Q89=""),"",P89-Q89)</f>
        <v/>
      </c>
      <c r="S89" s="32">
        <f>IF(OR(Q89="",M89="",L89="",L89&lt;=0),"",IFERROR(ROUNDUP((Q89+M89)/L89,0),""))</f>
        <v/>
      </c>
      <c r="T89" s="32">
        <f>IF(S89="","",MAX(0,S89-H89))</f>
        <v/>
      </c>
      <c r="U89" s="33">
        <f>IF(OR(N89="",H89=""),"",IFERROR(N89/H89-1,""))</f>
        <v/>
      </c>
      <c r="V89" s="33">
        <f>IF(OR(S89="",H89=""),"",IFERROR(S89/H89-1,""))</f>
        <v/>
      </c>
      <c r="W89" s="34">
        <f>IF($A89="","",IF(OR(COUNTBLANK($B89:$I89)&gt;0,$M89="",$N89=""),"Eingabe unvollständig",IF(OR(K89&lt;=0,L89&lt;=Parameter!$B$5),"Kritisch: Stück-DB",IF(I89&gt;Parameter!$B$2,"Prüfen: hoher Rabatt",IF(IFERROR(R89/Q89,0)&lt;Parameter!$B$3,"Prüfen: DB-Rückgang",IF(N89&lt;S89,"Prüfen: Mindestabsatz","Plausibel"))))))</f>
        <v/>
      </c>
      <c r="X89" s="24" t="n"/>
    </row>
    <row r="90" ht="23" customHeight="1">
      <c r="A90" s="27" t="n"/>
      <c r="B90" s="24" t="n"/>
      <c r="C90" s="27" t="n"/>
      <c r="D90" s="40" t="n"/>
      <c r="E90" s="40" t="n"/>
      <c r="F90" s="25" t="n"/>
      <c r="G90" s="25" t="n"/>
      <c r="H90" s="29" t="n"/>
      <c r="I90" s="30" t="n"/>
      <c r="J90" s="31">
        <f>IF(OR($A90="",F90="",I90=""),"",IFERROR(F90*(1-I90),""))</f>
        <v/>
      </c>
      <c r="K90" s="31">
        <f>IF(OR($A90="",F90="",G90=""),"",F90-G90)</f>
        <v/>
      </c>
      <c r="L90" s="31">
        <f>IF(OR($A90="",J90="",G90=""),"",J90-G90)</f>
        <v/>
      </c>
      <c r="M90" s="25" t="n"/>
      <c r="N90" s="29" t="n"/>
      <c r="O90" s="31">
        <f>IF(OR($A90="",J90="",N90=""),"",J90*N90)</f>
        <v/>
      </c>
      <c r="P90" s="31">
        <f>IF(OR($A90="",L90="",M90="",N90=""),"",L90*N90-M90)</f>
        <v/>
      </c>
      <c r="Q90" s="31">
        <f>IF(OR($A90="",H90="",K90=""),"",H90*K90)</f>
        <v/>
      </c>
      <c r="R90" s="31">
        <f>IF(OR(P90="",Q90=""),"",P90-Q90)</f>
        <v/>
      </c>
      <c r="S90" s="32">
        <f>IF(OR(Q90="",M90="",L90="",L90&lt;=0),"",IFERROR(ROUNDUP((Q90+M90)/L90,0),""))</f>
        <v/>
      </c>
      <c r="T90" s="32">
        <f>IF(S90="","",MAX(0,S90-H90))</f>
        <v/>
      </c>
      <c r="U90" s="33">
        <f>IF(OR(N90="",H90=""),"",IFERROR(N90/H90-1,""))</f>
        <v/>
      </c>
      <c r="V90" s="33">
        <f>IF(OR(S90="",H90=""),"",IFERROR(S90/H90-1,""))</f>
        <v/>
      </c>
      <c r="W90" s="34">
        <f>IF($A90="","",IF(OR(COUNTBLANK($B90:$I90)&gt;0,$M90="",$N90=""),"Eingabe unvollständig",IF(OR(K90&lt;=0,L90&lt;=Parameter!$B$5),"Kritisch: Stück-DB",IF(I90&gt;Parameter!$B$2,"Prüfen: hoher Rabatt",IF(IFERROR(R90/Q90,0)&lt;Parameter!$B$3,"Prüfen: DB-Rückgang",IF(N90&lt;S90,"Prüfen: Mindestabsatz","Plausibel"))))))</f>
        <v/>
      </c>
      <c r="X90" s="24" t="n"/>
    </row>
    <row r="91" ht="23" customHeight="1">
      <c r="A91" s="27" t="n"/>
      <c r="B91" s="24" t="n"/>
      <c r="C91" s="27" t="n"/>
      <c r="D91" s="40" t="n"/>
      <c r="E91" s="40" t="n"/>
      <c r="F91" s="25" t="n"/>
      <c r="G91" s="25" t="n"/>
      <c r="H91" s="29" t="n"/>
      <c r="I91" s="30" t="n"/>
      <c r="J91" s="31">
        <f>IF(OR($A91="",F91="",I91=""),"",IFERROR(F91*(1-I91),""))</f>
        <v/>
      </c>
      <c r="K91" s="31">
        <f>IF(OR($A91="",F91="",G91=""),"",F91-G91)</f>
        <v/>
      </c>
      <c r="L91" s="31">
        <f>IF(OR($A91="",J91="",G91=""),"",J91-G91)</f>
        <v/>
      </c>
      <c r="M91" s="25" t="n"/>
      <c r="N91" s="29" t="n"/>
      <c r="O91" s="31">
        <f>IF(OR($A91="",J91="",N91=""),"",J91*N91)</f>
        <v/>
      </c>
      <c r="P91" s="31">
        <f>IF(OR($A91="",L91="",M91="",N91=""),"",L91*N91-M91)</f>
        <v/>
      </c>
      <c r="Q91" s="31">
        <f>IF(OR($A91="",H91="",K91=""),"",H91*K91)</f>
        <v/>
      </c>
      <c r="R91" s="31">
        <f>IF(OR(P91="",Q91=""),"",P91-Q91)</f>
        <v/>
      </c>
      <c r="S91" s="32">
        <f>IF(OR(Q91="",M91="",L91="",L91&lt;=0),"",IFERROR(ROUNDUP((Q91+M91)/L91,0),""))</f>
        <v/>
      </c>
      <c r="T91" s="32">
        <f>IF(S91="","",MAX(0,S91-H91))</f>
        <v/>
      </c>
      <c r="U91" s="33">
        <f>IF(OR(N91="",H91=""),"",IFERROR(N91/H91-1,""))</f>
        <v/>
      </c>
      <c r="V91" s="33">
        <f>IF(OR(S91="",H91=""),"",IFERROR(S91/H91-1,""))</f>
        <v/>
      </c>
      <c r="W91" s="34">
        <f>IF($A91="","",IF(OR(COUNTBLANK($B91:$I91)&gt;0,$M91="",$N91=""),"Eingabe unvollständig",IF(OR(K91&lt;=0,L91&lt;=Parameter!$B$5),"Kritisch: Stück-DB",IF(I91&gt;Parameter!$B$2,"Prüfen: hoher Rabatt",IF(IFERROR(R91/Q91,0)&lt;Parameter!$B$3,"Prüfen: DB-Rückgang",IF(N91&lt;S91,"Prüfen: Mindestabsatz","Plausibel"))))))</f>
        <v/>
      </c>
      <c r="X91" s="24" t="n"/>
    </row>
    <row r="92" ht="23" customHeight="1">
      <c r="A92" s="27" t="n"/>
      <c r="B92" s="24" t="n"/>
      <c r="C92" s="27" t="n"/>
      <c r="D92" s="40" t="n"/>
      <c r="E92" s="40" t="n"/>
      <c r="F92" s="25" t="n"/>
      <c r="G92" s="25" t="n"/>
      <c r="H92" s="29" t="n"/>
      <c r="I92" s="30" t="n"/>
      <c r="J92" s="31">
        <f>IF(OR($A92="",F92="",I92=""),"",IFERROR(F92*(1-I92),""))</f>
        <v/>
      </c>
      <c r="K92" s="31">
        <f>IF(OR($A92="",F92="",G92=""),"",F92-G92)</f>
        <v/>
      </c>
      <c r="L92" s="31">
        <f>IF(OR($A92="",J92="",G92=""),"",J92-G92)</f>
        <v/>
      </c>
      <c r="M92" s="25" t="n"/>
      <c r="N92" s="29" t="n"/>
      <c r="O92" s="31">
        <f>IF(OR($A92="",J92="",N92=""),"",J92*N92)</f>
        <v/>
      </c>
      <c r="P92" s="31">
        <f>IF(OR($A92="",L92="",M92="",N92=""),"",L92*N92-M92)</f>
        <v/>
      </c>
      <c r="Q92" s="31">
        <f>IF(OR($A92="",H92="",K92=""),"",H92*K92)</f>
        <v/>
      </c>
      <c r="R92" s="31">
        <f>IF(OR(P92="",Q92=""),"",P92-Q92)</f>
        <v/>
      </c>
      <c r="S92" s="32">
        <f>IF(OR(Q92="",M92="",L92="",L92&lt;=0),"",IFERROR(ROUNDUP((Q92+M92)/L92,0),""))</f>
        <v/>
      </c>
      <c r="T92" s="32">
        <f>IF(S92="","",MAX(0,S92-H92))</f>
        <v/>
      </c>
      <c r="U92" s="33">
        <f>IF(OR(N92="",H92=""),"",IFERROR(N92/H92-1,""))</f>
        <v/>
      </c>
      <c r="V92" s="33">
        <f>IF(OR(S92="",H92=""),"",IFERROR(S92/H92-1,""))</f>
        <v/>
      </c>
      <c r="W92" s="34">
        <f>IF($A92="","",IF(OR(COUNTBLANK($B92:$I92)&gt;0,$M92="",$N92=""),"Eingabe unvollständig",IF(OR(K92&lt;=0,L92&lt;=Parameter!$B$5),"Kritisch: Stück-DB",IF(I92&gt;Parameter!$B$2,"Prüfen: hoher Rabatt",IF(IFERROR(R92/Q92,0)&lt;Parameter!$B$3,"Prüfen: DB-Rückgang",IF(N92&lt;S92,"Prüfen: Mindestabsatz","Plausibel"))))))</f>
        <v/>
      </c>
      <c r="X92" s="24" t="n"/>
    </row>
    <row r="93" ht="23" customHeight="1">
      <c r="A93" s="27" t="n"/>
      <c r="B93" s="24" t="n"/>
      <c r="C93" s="27" t="n"/>
      <c r="D93" s="40" t="n"/>
      <c r="E93" s="40" t="n"/>
      <c r="F93" s="25" t="n"/>
      <c r="G93" s="25" t="n"/>
      <c r="H93" s="29" t="n"/>
      <c r="I93" s="30" t="n"/>
      <c r="J93" s="31">
        <f>IF(OR($A93="",F93="",I93=""),"",IFERROR(F93*(1-I93),""))</f>
        <v/>
      </c>
      <c r="K93" s="31">
        <f>IF(OR($A93="",F93="",G93=""),"",F93-G93)</f>
        <v/>
      </c>
      <c r="L93" s="31">
        <f>IF(OR($A93="",J93="",G93=""),"",J93-G93)</f>
        <v/>
      </c>
      <c r="M93" s="25" t="n"/>
      <c r="N93" s="29" t="n"/>
      <c r="O93" s="31">
        <f>IF(OR($A93="",J93="",N93=""),"",J93*N93)</f>
        <v/>
      </c>
      <c r="P93" s="31">
        <f>IF(OR($A93="",L93="",M93="",N93=""),"",L93*N93-M93)</f>
        <v/>
      </c>
      <c r="Q93" s="31">
        <f>IF(OR($A93="",H93="",K93=""),"",H93*K93)</f>
        <v/>
      </c>
      <c r="R93" s="31">
        <f>IF(OR(P93="",Q93=""),"",P93-Q93)</f>
        <v/>
      </c>
      <c r="S93" s="32">
        <f>IF(OR(Q93="",M93="",L93="",L93&lt;=0),"",IFERROR(ROUNDUP((Q93+M93)/L93,0),""))</f>
        <v/>
      </c>
      <c r="T93" s="32">
        <f>IF(S93="","",MAX(0,S93-H93))</f>
        <v/>
      </c>
      <c r="U93" s="33">
        <f>IF(OR(N93="",H93=""),"",IFERROR(N93/H93-1,""))</f>
        <v/>
      </c>
      <c r="V93" s="33">
        <f>IF(OR(S93="",H93=""),"",IFERROR(S93/H93-1,""))</f>
        <v/>
      </c>
      <c r="W93" s="34">
        <f>IF($A93="","",IF(OR(COUNTBLANK($B93:$I93)&gt;0,$M93="",$N93=""),"Eingabe unvollständig",IF(OR(K93&lt;=0,L93&lt;=Parameter!$B$5),"Kritisch: Stück-DB",IF(I93&gt;Parameter!$B$2,"Prüfen: hoher Rabatt",IF(IFERROR(R93/Q93,0)&lt;Parameter!$B$3,"Prüfen: DB-Rückgang",IF(N93&lt;S93,"Prüfen: Mindestabsatz","Plausibel"))))))</f>
        <v/>
      </c>
      <c r="X93" s="24" t="n"/>
    </row>
    <row r="94" ht="23" customHeight="1">
      <c r="A94" s="27" t="n"/>
      <c r="B94" s="24" t="n"/>
      <c r="C94" s="27" t="n"/>
      <c r="D94" s="40" t="n"/>
      <c r="E94" s="40" t="n"/>
      <c r="F94" s="25" t="n"/>
      <c r="G94" s="25" t="n"/>
      <c r="H94" s="29" t="n"/>
      <c r="I94" s="30" t="n"/>
      <c r="J94" s="31">
        <f>IF(OR($A94="",F94="",I94=""),"",IFERROR(F94*(1-I94),""))</f>
        <v/>
      </c>
      <c r="K94" s="31">
        <f>IF(OR($A94="",F94="",G94=""),"",F94-G94)</f>
        <v/>
      </c>
      <c r="L94" s="31">
        <f>IF(OR($A94="",J94="",G94=""),"",J94-G94)</f>
        <v/>
      </c>
      <c r="M94" s="25" t="n"/>
      <c r="N94" s="29" t="n"/>
      <c r="O94" s="31">
        <f>IF(OR($A94="",J94="",N94=""),"",J94*N94)</f>
        <v/>
      </c>
      <c r="P94" s="31">
        <f>IF(OR($A94="",L94="",M94="",N94=""),"",L94*N94-M94)</f>
        <v/>
      </c>
      <c r="Q94" s="31">
        <f>IF(OR($A94="",H94="",K94=""),"",H94*K94)</f>
        <v/>
      </c>
      <c r="R94" s="31">
        <f>IF(OR(P94="",Q94=""),"",P94-Q94)</f>
        <v/>
      </c>
      <c r="S94" s="32">
        <f>IF(OR(Q94="",M94="",L94="",L94&lt;=0),"",IFERROR(ROUNDUP((Q94+M94)/L94,0),""))</f>
        <v/>
      </c>
      <c r="T94" s="32">
        <f>IF(S94="","",MAX(0,S94-H94))</f>
        <v/>
      </c>
      <c r="U94" s="33">
        <f>IF(OR(N94="",H94=""),"",IFERROR(N94/H94-1,""))</f>
        <v/>
      </c>
      <c r="V94" s="33">
        <f>IF(OR(S94="",H94=""),"",IFERROR(S94/H94-1,""))</f>
        <v/>
      </c>
      <c r="W94" s="34">
        <f>IF($A94="","",IF(OR(COUNTBLANK($B94:$I94)&gt;0,$M94="",$N94=""),"Eingabe unvollständig",IF(OR(K94&lt;=0,L94&lt;=Parameter!$B$5),"Kritisch: Stück-DB",IF(I94&gt;Parameter!$B$2,"Prüfen: hoher Rabatt",IF(IFERROR(R94/Q94,0)&lt;Parameter!$B$3,"Prüfen: DB-Rückgang",IF(N94&lt;S94,"Prüfen: Mindestabsatz","Plausibel"))))))</f>
        <v/>
      </c>
      <c r="X94" s="24" t="n"/>
    </row>
    <row r="95" ht="23" customHeight="1">
      <c r="A95" s="27" t="n"/>
      <c r="B95" s="24" t="n"/>
      <c r="C95" s="27" t="n"/>
      <c r="D95" s="40" t="n"/>
      <c r="E95" s="40" t="n"/>
      <c r="F95" s="25" t="n"/>
      <c r="G95" s="25" t="n"/>
      <c r="H95" s="29" t="n"/>
      <c r="I95" s="30" t="n"/>
      <c r="J95" s="31">
        <f>IF(OR($A95="",F95="",I95=""),"",IFERROR(F95*(1-I95),""))</f>
        <v/>
      </c>
      <c r="K95" s="31">
        <f>IF(OR($A95="",F95="",G95=""),"",F95-G95)</f>
        <v/>
      </c>
      <c r="L95" s="31">
        <f>IF(OR($A95="",J95="",G95=""),"",J95-G95)</f>
        <v/>
      </c>
      <c r="M95" s="25" t="n"/>
      <c r="N95" s="29" t="n"/>
      <c r="O95" s="31">
        <f>IF(OR($A95="",J95="",N95=""),"",J95*N95)</f>
        <v/>
      </c>
      <c r="P95" s="31">
        <f>IF(OR($A95="",L95="",M95="",N95=""),"",L95*N95-M95)</f>
        <v/>
      </c>
      <c r="Q95" s="31">
        <f>IF(OR($A95="",H95="",K95=""),"",H95*K95)</f>
        <v/>
      </c>
      <c r="R95" s="31">
        <f>IF(OR(P95="",Q95=""),"",P95-Q95)</f>
        <v/>
      </c>
      <c r="S95" s="32">
        <f>IF(OR(Q95="",M95="",L95="",L95&lt;=0),"",IFERROR(ROUNDUP((Q95+M95)/L95,0),""))</f>
        <v/>
      </c>
      <c r="T95" s="32">
        <f>IF(S95="","",MAX(0,S95-H95))</f>
        <v/>
      </c>
      <c r="U95" s="33">
        <f>IF(OR(N95="",H95=""),"",IFERROR(N95/H95-1,""))</f>
        <v/>
      </c>
      <c r="V95" s="33">
        <f>IF(OR(S95="",H95=""),"",IFERROR(S95/H95-1,""))</f>
        <v/>
      </c>
      <c r="W95" s="34">
        <f>IF($A95="","",IF(OR(COUNTBLANK($B95:$I95)&gt;0,$M95="",$N95=""),"Eingabe unvollständig",IF(OR(K95&lt;=0,L95&lt;=Parameter!$B$5),"Kritisch: Stück-DB",IF(I95&gt;Parameter!$B$2,"Prüfen: hoher Rabatt",IF(IFERROR(R95/Q95,0)&lt;Parameter!$B$3,"Prüfen: DB-Rückgang",IF(N95&lt;S95,"Prüfen: Mindestabsatz","Plausibel"))))))</f>
        <v/>
      </c>
      <c r="X95" s="24" t="n"/>
    </row>
    <row r="96" ht="23" customHeight="1">
      <c r="A96" s="27" t="n"/>
      <c r="B96" s="24" t="n"/>
      <c r="C96" s="27" t="n"/>
      <c r="D96" s="40" t="n"/>
      <c r="E96" s="40" t="n"/>
      <c r="F96" s="25" t="n"/>
      <c r="G96" s="25" t="n"/>
      <c r="H96" s="29" t="n"/>
      <c r="I96" s="30" t="n"/>
      <c r="J96" s="31">
        <f>IF(OR($A96="",F96="",I96=""),"",IFERROR(F96*(1-I96),""))</f>
        <v/>
      </c>
      <c r="K96" s="31">
        <f>IF(OR($A96="",F96="",G96=""),"",F96-G96)</f>
        <v/>
      </c>
      <c r="L96" s="31">
        <f>IF(OR($A96="",J96="",G96=""),"",J96-G96)</f>
        <v/>
      </c>
      <c r="M96" s="25" t="n"/>
      <c r="N96" s="29" t="n"/>
      <c r="O96" s="31">
        <f>IF(OR($A96="",J96="",N96=""),"",J96*N96)</f>
        <v/>
      </c>
      <c r="P96" s="31">
        <f>IF(OR($A96="",L96="",M96="",N96=""),"",L96*N96-M96)</f>
        <v/>
      </c>
      <c r="Q96" s="31">
        <f>IF(OR($A96="",H96="",K96=""),"",H96*K96)</f>
        <v/>
      </c>
      <c r="R96" s="31">
        <f>IF(OR(P96="",Q96=""),"",P96-Q96)</f>
        <v/>
      </c>
      <c r="S96" s="32">
        <f>IF(OR(Q96="",M96="",L96="",L96&lt;=0),"",IFERROR(ROUNDUP((Q96+M96)/L96,0),""))</f>
        <v/>
      </c>
      <c r="T96" s="32">
        <f>IF(S96="","",MAX(0,S96-H96))</f>
        <v/>
      </c>
      <c r="U96" s="33">
        <f>IF(OR(N96="",H96=""),"",IFERROR(N96/H96-1,""))</f>
        <v/>
      </c>
      <c r="V96" s="33">
        <f>IF(OR(S96="",H96=""),"",IFERROR(S96/H96-1,""))</f>
        <v/>
      </c>
      <c r="W96" s="34">
        <f>IF($A96="","",IF(OR(COUNTBLANK($B96:$I96)&gt;0,$M96="",$N96=""),"Eingabe unvollständig",IF(OR(K96&lt;=0,L96&lt;=Parameter!$B$5),"Kritisch: Stück-DB",IF(I96&gt;Parameter!$B$2,"Prüfen: hoher Rabatt",IF(IFERROR(R96/Q96,0)&lt;Parameter!$B$3,"Prüfen: DB-Rückgang",IF(N96&lt;S96,"Prüfen: Mindestabsatz","Plausibel"))))))</f>
        <v/>
      </c>
      <c r="X96" s="24" t="n"/>
    </row>
    <row r="97" ht="23" customHeight="1">
      <c r="A97" s="27" t="n"/>
      <c r="B97" s="24" t="n"/>
      <c r="C97" s="27" t="n"/>
      <c r="D97" s="40" t="n"/>
      <c r="E97" s="40" t="n"/>
      <c r="F97" s="25" t="n"/>
      <c r="G97" s="25" t="n"/>
      <c r="H97" s="29" t="n"/>
      <c r="I97" s="30" t="n"/>
      <c r="J97" s="31">
        <f>IF(OR($A97="",F97="",I97=""),"",IFERROR(F97*(1-I97),""))</f>
        <v/>
      </c>
      <c r="K97" s="31">
        <f>IF(OR($A97="",F97="",G97=""),"",F97-G97)</f>
        <v/>
      </c>
      <c r="L97" s="31">
        <f>IF(OR($A97="",J97="",G97=""),"",J97-G97)</f>
        <v/>
      </c>
      <c r="M97" s="25" t="n"/>
      <c r="N97" s="29" t="n"/>
      <c r="O97" s="31">
        <f>IF(OR($A97="",J97="",N97=""),"",J97*N97)</f>
        <v/>
      </c>
      <c r="P97" s="31">
        <f>IF(OR($A97="",L97="",M97="",N97=""),"",L97*N97-M97)</f>
        <v/>
      </c>
      <c r="Q97" s="31">
        <f>IF(OR($A97="",H97="",K97=""),"",H97*K97)</f>
        <v/>
      </c>
      <c r="R97" s="31">
        <f>IF(OR(P97="",Q97=""),"",P97-Q97)</f>
        <v/>
      </c>
      <c r="S97" s="32">
        <f>IF(OR(Q97="",M97="",L97="",L97&lt;=0),"",IFERROR(ROUNDUP((Q97+M97)/L97,0),""))</f>
        <v/>
      </c>
      <c r="T97" s="32">
        <f>IF(S97="","",MAX(0,S97-H97))</f>
        <v/>
      </c>
      <c r="U97" s="33">
        <f>IF(OR(N97="",H97=""),"",IFERROR(N97/H97-1,""))</f>
        <v/>
      </c>
      <c r="V97" s="33">
        <f>IF(OR(S97="",H97=""),"",IFERROR(S97/H97-1,""))</f>
        <v/>
      </c>
      <c r="W97" s="34">
        <f>IF($A97="","",IF(OR(COUNTBLANK($B97:$I97)&gt;0,$M97="",$N97=""),"Eingabe unvollständig",IF(OR(K97&lt;=0,L97&lt;=Parameter!$B$5),"Kritisch: Stück-DB",IF(I97&gt;Parameter!$B$2,"Prüfen: hoher Rabatt",IF(IFERROR(R97/Q97,0)&lt;Parameter!$B$3,"Prüfen: DB-Rückgang",IF(N97&lt;S97,"Prüfen: Mindestabsatz","Plausibel"))))))</f>
        <v/>
      </c>
      <c r="X97" s="24" t="n"/>
    </row>
    <row r="98" ht="23" customHeight="1">
      <c r="A98" s="27" t="n"/>
      <c r="B98" s="24" t="n"/>
      <c r="C98" s="27" t="n"/>
      <c r="D98" s="40" t="n"/>
      <c r="E98" s="40" t="n"/>
      <c r="F98" s="25" t="n"/>
      <c r="G98" s="25" t="n"/>
      <c r="H98" s="29" t="n"/>
      <c r="I98" s="30" t="n"/>
      <c r="J98" s="31">
        <f>IF(OR($A98="",F98="",I98=""),"",IFERROR(F98*(1-I98),""))</f>
        <v/>
      </c>
      <c r="K98" s="31">
        <f>IF(OR($A98="",F98="",G98=""),"",F98-G98)</f>
        <v/>
      </c>
      <c r="L98" s="31">
        <f>IF(OR($A98="",J98="",G98=""),"",J98-G98)</f>
        <v/>
      </c>
      <c r="M98" s="25" t="n"/>
      <c r="N98" s="29" t="n"/>
      <c r="O98" s="31">
        <f>IF(OR($A98="",J98="",N98=""),"",J98*N98)</f>
        <v/>
      </c>
      <c r="P98" s="31">
        <f>IF(OR($A98="",L98="",M98="",N98=""),"",L98*N98-M98)</f>
        <v/>
      </c>
      <c r="Q98" s="31">
        <f>IF(OR($A98="",H98="",K98=""),"",H98*K98)</f>
        <v/>
      </c>
      <c r="R98" s="31">
        <f>IF(OR(P98="",Q98=""),"",P98-Q98)</f>
        <v/>
      </c>
      <c r="S98" s="32">
        <f>IF(OR(Q98="",M98="",L98="",L98&lt;=0),"",IFERROR(ROUNDUP((Q98+M98)/L98,0),""))</f>
        <v/>
      </c>
      <c r="T98" s="32">
        <f>IF(S98="","",MAX(0,S98-H98))</f>
        <v/>
      </c>
      <c r="U98" s="33">
        <f>IF(OR(N98="",H98=""),"",IFERROR(N98/H98-1,""))</f>
        <v/>
      </c>
      <c r="V98" s="33">
        <f>IF(OR(S98="",H98=""),"",IFERROR(S98/H98-1,""))</f>
        <v/>
      </c>
      <c r="W98" s="34">
        <f>IF($A98="","",IF(OR(COUNTBLANK($B98:$I98)&gt;0,$M98="",$N98=""),"Eingabe unvollständig",IF(OR(K98&lt;=0,L98&lt;=Parameter!$B$5),"Kritisch: Stück-DB",IF(I98&gt;Parameter!$B$2,"Prüfen: hoher Rabatt",IF(IFERROR(R98/Q98,0)&lt;Parameter!$B$3,"Prüfen: DB-Rückgang",IF(N98&lt;S98,"Prüfen: Mindestabsatz","Plausibel"))))))</f>
        <v/>
      </c>
      <c r="X98" s="24" t="n"/>
    </row>
    <row r="99" ht="23" customHeight="1">
      <c r="A99" s="27" t="n"/>
      <c r="B99" s="24" t="n"/>
      <c r="C99" s="27" t="n"/>
      <c r="D99" s="40" t="n"/>
      <c r="E99" s="40" t="n"/>
      <c r="F99" s="25" t="n"/>
      <c r="G99" s="25" t="n"/>
      <c r="H99" s="29" t="n"/>
      <c r="I99" s="30" t="n"/>
      <c r="J99" s="31">
        <f>IF(OR($A99="",F99="",I99=""),"",IFERROR(F99*(1-I99),""))</f>
        <v/>
      </c>
      <c r="K99" s="31">
        <f>IF(OR($A99="",F99="",G99=""),"",F99-G99)</f>
        <v/>
      </c>
      <c r="L99" s="31">
        <f>IF(OR($A99="",J99="",G99=""),"",J99-G99)</f>
        <v/>
      </c>
      <c r="M99" s="25" t="n"/>
      <c r="N99" s="29" t="n"/>
      <c r="O99" s="31">
        <f>IF(OR($A99="",J99="",N99=""),"",J99*N99)</f>
        <v/>
      </c>
      <c r="P99" s="31">
        <f>IF(OR($A99="",L99="",M99="",N99=""),"",L99*N99-M99)</f>
        <v/>
      </c>
      <c r="Q99" s="31">
        <f>IF(OR($A99="",H99="",K99=""),"",H99*K99)</f>
        <v/>
      </c>
      <c r="R99" s="31">
        <f>IF(OR(P99="",Q99=""),"",P99-Q99)</f>
        <v/>
      </c>
      <c r="S99" s="32">
        <f>IF(OR(Q99="",M99="",L99="",L99&lt;=0),"",IFERROR(ROUNDUP((Q99+M99)/L99,0),""))</f>
        <v/>
      </c>
      <c r="T99" s="32">
        <f>IF(S99="","",MAX(0,S99-H99))</f>
        <v/>
      </c>
      <c r="U99" s="33">
        <f>IF(OR(N99="",H99=""),"",IFERROR(N99/H99-1,""))</f>
        <v/>
      </c>
      <c r="V99" s="33">
        <f>IF(OR(S99="",H99=""),"",IFERROR(S99/H99-1,""))</f>
        <v/>
      </c>
      <c r="W99" s="34">
        <f>IF($A99="","",IF(OR(COUNTBLANK($B99:$I99)&gt;0,$M99="",$N99=""),"Eingabe unvollständig",IF(OR(K99&lt;=0,L99&lt;=Parameter!$B$5),"Kritisch: Stück-DB",IF(I99&gt;Parameter!$B$2,"Prüfen: hoher Rabatt",IF(IFERROR(R99/Q99,0)&lt;Parameter!$B$3,"Prüfen: DB-Rückgang",IF(N99&lt;S99,"Prüfen: Mindestabsatz","Plausibel"))))))</f>
        <v/>
      </c>
      <c r="X99" s="24" t="n"/>
    </row>
    <row r="100" ht="23" customHeight="1">
      <c r="A100" s="27" t="n"/>
      <c r="B100" s="24" t="n"/>
      <c r="C100" s="27" t="n"/>
      <c r="D100" s="40" t="n"/>
      <c r="E100" s="40" t="n"/>
      <c r="F100" s="25" t="n"/>
      <c r="G100" s="25" t="n"/>
      <c r="H100" s="29" t="n"/>
      <c r="I100" s="30" t="n"/>
      <c r="J100" s="31">
        <f>IF(OR($A100="",F100="",I100=""),"",IFERROR(F100*(1-I100),""))</f>
        <v/>
      </c>
      <c r="K100" s="31">
        <f>IF(OR($A100="",F100="",G100=""),"",F100-G100)</f>
        <v/>
      </c>
      <c r="L100" s="31">
        <f>IF(OR($A100="",J100="",G100=""),"",J100-G100)</f>
        <v/>
      </c>
      <c r="M100" s="25" t="n"/>
      <c r="N100" s="29" t="n"/>
      <c r="O100" s="31">
        <f>IF(OR($A100="",J100="",N100=""),"",J100*N100)</f>
        <v/>
      </c>
      <c r="P100" s="31">
        <f>IF(OR($A100="",L100="",M100="",N100=""),"",L100*N100-M100)</f>
        <v/>
      </c>
      <c r="Q100" s="31">
        <f>IF(OR($A100="",H100="",K100=""),"",H100*K100)</f>
        <v/>
      </c>
      <c r="R100" s="31">
        <f>IF(OR(P100="",Q100=""),"",P100-Q100)</f>
        <v/>
      </c>
      <c r="S100" s="32">
        <f>IF(OR(Q100="",M100="",L100="",L100&lt;=0),"",IFERROR(ROUNDUP((Q100+M100)/L100,0),""))</f>
        <v/>
      </c>
      <c r="T100" s="32">
        <f>IF(S100="","",MAX(0,S100-H100))</f>
        <v/>
      </c>
      <c r="U100" s="33">
        <f>IF(OR(N100="",H100=""),"",IFERROR(N100/H100-1,""))</f>
        <v/>
      </c>
      <c r="V100" s="33">
        <f>IF(OR(S100="",H100=""),"",IFERROR(S100/H100-1,""))</f>
        <v/>
      </c>
      <c r="W100" s="34">
        <f>IF($A100="","",IF(OR(COUNTBLANK($B100:$I100)&gt;0,$M100="",$N100=""),"Eingabe unvollständig",IF(OR(K100&lt;=0,L100&lt;=Parameter!$B$5),"Kritisch: Stück-DB",IF(I100&gt;Parameter!$B$2,"Prüfen: hoher Rabatt",IF(IFERROR(R100/Q100,0)&lt;Parameter!$B$3,"Prüfen: DB-Rückgang",IF(N100&lt;S100,"Prüfen: Mindestabsatz","Plausibel"))))))</f>
        <v/>
      </c>
      <c r="X100" s="24" t="n"/>
    </row>
    <row r="101" ht="23" customHeight="1">
      <c r="A101" s="27" t="n"/>
      <c r="B101" s="24" t="n"/>
      <c r="C101" s="27" t="n"/>
      <c r="D101" s="40" t="n"/>
      <c r="E101" s="40" t="n"/>
      <c r="F101" s="25" t="n"/>
      <c r="G101" s="25" t="n"/>
      <c r="H101" s="29" t="n"/>
      <c r="I101" s="30" t="n"/>
      <c r="J101" s="31">
        <f>IF(OR($A101="",F101="",I101=""),"",IFERROR(F101*(1-I101),""))</f>
        <v/>
      </c>
      <c r="K101" s="31">
        <f>IF(OR($A101="",F101="",G101=""),"",F101-G101)</f>
        <v/>
      </c>
      <c r="L101" s="31">
        <f>IF(OR($A101="",J101="",G101=""),"",J101-G101)</f>
        <v/>
      </c>
      <c r="M101" s="25" t="n"/>
      <c r="N101" s="29" t="n"/>
      <c r="O101" s="31">
        <f>IF(OR($A101="",J101="",N101=""),"",J101*N101)</f>
        <v/>
      </c>
      <c r="P101" s="31">
        <f>IF(OR($A101="",L101="",M101="",N101=""),"",L101*N101-M101)</f>
        <v/>
      </c>
      <c r="Q101" s="31">
        <f>IF(OR($A101="",H101="",K101=""),"",H101*K101)</f>
        <v/>
      </c>
      <c r="R101" s="31">
        <f>IF(OR(P101="",Q101=""),"",P101-Q101)</f>
        <v/>
      </c>
      <c r="S101" s="32">
        <f>IF(OR(Q101="",M101="",L101="",L101&lt;=0),"",IFERROR(ROUNDUP((Q101+M101)/L101,0),""))</f>
        <v/>
      </c>
      <c r="T101" s="32">
        <f>IF(S101="","",MAX(0,S101-H101))</f>
        <v/>
      </c>
      <c r="U101" s="33">
        <f>IF(OR(N101="",H101=""),"",IFERROR(N101/H101-1,""))</f>
        <v/>
      </c>
      <c r="V101" s="33">
        <f>IF(OR(S101="",H101=""),"",IFERROR(S101/H101-1,""))</f>
        <v/>
      </c>
      <c r="W101" s="34">
        <f>IF($A101="","",IF(OR(COUNTBLANK($B101:$I101)&gt;0,$M101="",$N101=""),"Eingabe unvollständig",IF(OR(K101&lt;=0,L101&lt;=Parameter!$B$5),"Kritisch: Stück-DB",IF(I101&gt;Parameter!$B$2,"Prüfen: hoher Rabatt",IF(IFERROR(R101/Q101,0)&lt;Parameter!$B$3,"Prüfen: DB-Rückgang",IF(N101&lt;S101,"Prüfen: Mindestabsatz","Plausibel"))))))</f>
        <v/>
      </c>
      <c r="X101" s="24" t="n"/>
    </row>
    <row r="102" ht="23" customHeight="1">
      <c r="A102" s="27" t="n"/>
      <c r="B102" s="24" t="n"/>
      <c r="C102" s="27" t="n"/>
      <c r="D102" s="40" t="n"/>
      <c r="E102" s="40" t="n"/>
      <c r="F102" s="25" t="n"/>
      <c r="G102" s="25" t="n"/>
      <c r="H102" s="29" t="n"/>
      <c r="I102" s="30" t="n"/>
      <c r="J102" s="31">
        <f>IF(OR($A102="",F102="",I102=""),"",IFERROR(F102*(1-I102),""))</f>
        <v/>
      </c>
      <c r="K102" s="31">
        <f>IF(OR($A102="",F102="",G102=""),"",F102-G102)</f>
        <v/>
      </c>
      <c r="L102" s="31">
        <f>IF(OR($A102="",J102="",G102=""),"",J102-G102)</f>
        <v/>
      </c>
      <c r="M102" s="25" t="n"/>
      <c r="N102" s="29" t="n"/>
      <c r="O102" s="31">
        <f>IF(OR($A102="",J102="",N102=""),"",J102*N102)</f>
        <v/>
      </c>
      <c r="P102" s="31">
        <f>IF(OR($A102="",L102="",M102="",N102=""),"",L102*N102-M102)</f>
        <v/>
      </c>
      <c r="Q102" s="31">
        <f>IF(OR($A102="",H102="",K102=""),"",H102*K102)</f>
        <v/>
      </c>
      <c r="R102" s="31">
        <f>IF(OR(P102="",Q102=""),"",P102-Q102)</f>
        <v/>
      </c>
      <c r="S102" s="32">
        <f>IF(OR(Q102="",M102="",L102="",L102&lt;=0),"",IFERROR(ROUNDUP((Q102+M102)/L102,0),""))</f>
        <v/>
      </c>
      <c r="T102" s="32">
        <f>IF(S102="","",MAX(0,S102-H102))</f>
        <v/>
      </c>
      <c r="U102" s="33">
        <f>IF(OR(N102="",H102=""),"",IFERROR(N102/H102-1,""))</f>
        <v/>
      </c>
      <c r="V102" s="33">
        <f>IF(OR(S102="",H102=""),"",IFERROR(S102/H102-1,""))</f>
        <v/>
      </c>
      <c r="W102" s="34">
        <f>IF($A102="","",IF(OR(COUNTBLANK($B102:$I102)&gt;0,$M102="",$N102=""),"Eingabe unvollständig",IF(OR(K102&lt;=0,L102&lt;=Parameter!$B$5),"Kritisch: Stück-DB",IF(I102&gt;Parameter!$B$2,"Prüfen: hoher Rabatt",IF(IFERROR(R102/Q102,0)&lt;Parameter!$B$3,"Prüfen: DB-Rückgang",IF(N102&lt;S102,"Prüfen: Mindestabsatz","Plausibel"))))))</f>
        <v/>
      </c>
      <c r="X102" s="24" t="n"/>
    </row>
    <row r="103" ht="23" customHeight="1">
      <c r="A103" s="27" t="n"/>
      <c r="B103" s="24" t="n"/>
      <c r="C103" s="27" t="n"/>
      <c r="D103" s="40" t="n"/>
      <c r="E103" s="40" t="n"/>
      <c r="F103" s="25" t="n"/>
      <c r="G103" s="25" t="n"/>
      <c r="H103" s="29" t="n"/>
      <c r="I103" s="30" t="n"/>
      <c r="J103" s="31">
        <f>IF(OR($A103="",F103="",I103=""),"",IFERROR(F103*(1-I103),""))</f>
        <v/>
      </c>
      <c r="K103" s="31">
        <f>IF(OR($A103="",F103="",G103=""),"",F103-G103)</f>
        <v/>
      </c>
      <c r="L103" s="31">
        <f>IF(OR($A103="",J103="",G103=""),"",J103-G103)</f>
        <v/>
      </c>
      <c r="M103" s="25" t="n"/>
      <c r="N103" s="29" t="n"/>
      <c r="O103" s="31">
        <f>IF(OR($A103="",J103="",N103=""),"",J103*N103)</f>
        <v/>
      </c>
      <c r="P103" s="31">
        <f>IF(OR($A103="",L103="",M103="",N103=""),"",L103*N103-M103)</f>
        <v/>
      </c>
      <c r="Q103" s="31">
        <f>IF(OR($A103="",H103="",K103=""),"",H103*K103)</f>
        <v/>
      </c>
      <c r="R103" s="31">
        <f>IF(OR(P103="",Q103=""),"",P103-Q103)</f>
        <v/>
      </c>
      <c r="S103" s="32">
        <f>IF(OR(Q103="",M103="",L103="",L103&lt;=0),"",IFERROR(ROUNDUP((Q103+M103)/L103,0),""))</f>
        <v/>
      </c>
      <c r="T103" s="32">
        <f>IF(S103="","",MAX(0,S103-H103))</f>
        <v/>
      </c>
      <c r="U103" s="33">
        <f>IF(OR(N103="",H103=""),"",IFERROR(N103/H103-1,""))</f>
        <v/>
      </c>
      <c r="V103" s="33">
        <f>IF(OR(S103="",H103=""),"",IFERROR(S103/H103-1,""))</f>
        <v/>
      </c>
      <c r="W103" s="34">
        <f>IF($A103="","",IF(OR(COUNTBLANK($B103:$I103)&gt;0,$M103="",$N103=""),"Eingabe unvollständig",IF(OR(K103&lt;=0,L103&lt;=Parameter!$B$5),"Kritisch: Stück-DB",IF(I103&gt;Parameter!$B$2,"Prüfen: hoher Rabatt",IF(IFERROR(R103/Q103,0)&lt;Parameter!$B$3,"Prüfen: DB-Rückgang",IF(N103&lt;S103,"Prüfen: Mindestabsatz","Plausibel"))))))</f>
        <v/>
      </c>
      <c r="X103" s="24" t="n"/>
    </row>
    <row r="104" ht="23" customHeight="1">
      <c r="A104" s="27" t="n"/>
      <c r="B104" s="24" t="n"/>
      <c r="C104" s="27" t="n"/>
      <c r="D104" s="40" t="n"/>
      <c r="E104" s="40" t="n"/>
      <c r="F104" s="25" t="n"/>
      <c r="G104" s="25" t="n"/>
      <c r="H104" s="29" t="n"/>
      <c r="I104" s="30" t="n"/>
      <c r="J104" s="31">
        <f>IF(OR($A104="",F104="",I104=""),"",IFERROR(F104*(1-I104),""))</f>
        <v/>
      </c>
      <c r="K104" s="31">
        <f>IF(OR($A104="",F104="",G104=""),"",F104-G104)</f>
        <v/>
      </c>
      <c r="L104" s="31">
        <f>IF(OR($A104="",J104="",G104=""),"",J104-G104)</f>
        <v/>
      </c>
      <c r="M104" s="25" t="n"/>
      <c r="N104" s="29" t="n"/>
      <c r="O104" s="31">
        <f>IF(OR($A104="",J104="",N104=""),"",J104*N104)</f>
        <v/>
      </c>
      <c r="P104" s="31">
        <f>IF(OR($A104="",L104="",M104="",N104=""),"",L104*N104-M104)</f>
        <v/>
      </c>
      <c r="Q104" s="31">
        <f>IF(OR($A104="",H104="",K104=""),"",H104*K104)</f>
        <v/>
      </c>
      <c r="R104" s="31">
        <f>IF(OR(P104="",Q104=""),"",P104-Q104)</f>
        <v/>
      </c>
      <c r="S104" s="32">
        <f>IF(OR(Q104="",M104="",L104="",L104&lt;=0),"",IFERROR(ROUNDUP((Q104+M104)/L104,0),""))</f>
        <v/>
      </c>
      <c r="T104" s="32">
        <f>IF(S104="","",MAX(0,S104-H104))</f>
        <v/>
      </c>
      <c r="U104" s="33">
        <f>IF(OR(N104="",H104=""),"",IFERROR(N104/H104-1,""))</f>
        <v/>
      </c>
      <c r="V104" s="33">
        <f>IF(OR(S104="",H104=""),"",IFERROR(S104/H104-1,""))</f>
        <v/>
      </c>
      <c r="W104" s="34">
        <f>IF($A104="","",IF(OR(COUNTBLANK($B104:$I104)&gt;0,$M104="",$N104=""),"Eingabe unvollständig",IF(OR(K104&lt;=0,L104&lt;=Parameter!$B$5),"Kritisch: Stück-DB",IF(I104&gt;Parameter!$B$2,"Prüfen: hoher Rabatt",IF(IFERROR(R104/Q104,0)&lt;Parameter!$B$3,"Prüfen: DB-Rückgang",IF(N104&lt;S104,"Prüfen: Mindestabsatz","Plausibel"))))))</f>
        <v/>
      </c>
      <c r="X104" s="24" t="n"/>
    </row>
    <row r="105" ht="23" customHeight="1">
      <c r="A105" s="27" t="n"/>
      <c r="B105" s="24" t="n"/>
      <c r="C105" s="27" t="n"/>
      <c r="D105" s="40" t="n"/>
      <c r="E105" s="40" t="n"/>
      <c r="F105" s="25" t="n"/>
      <c r="G105" s="25" t="n"/>
      <c r="H105" s="29" t="n"/>
      <c r="I105" s="30" t="n"/>
      <c r="J105" s="31">
        <f>IF(OR($A105="",F105="",I105=""),"",IFERROR(F105*(1-I105),""))</f>
        <v/>
      </c>
      <c r="K105" s="31">
        <f>IF(OR($A105="",F105="",G105=""),"",F105-G105)</f>
        <v/>
      </c>
      <c r="L105" s="31">
        <f>IF(OR($A105="",J105="",G105=""),"",J105-G105)</f>
        <v/>
      </c>
      <c r="M105" s="25" t="n"/>
      <c r="N105" s="29" t="n"/>
      <c r="O105" s="31">
        <f>IF(OR($A105="",J105="",N105=""),"",J105*N105)</f>
        <v/>
      </c>
      <c r="P105" s="31">
        <f>IF(OR($A105="",L105="",M105="",N105=""),"",L105*N105-M105)</f>
        <v/>
      </c>
      <c r="Q105" s="31">
        <f>IF(OR($A105="",H105="",K105=""),"",H105*K105)</f>
        <v/>
      </c>
      <c r="R105" s="31">
        <f>IF(OR(P105="",Q105=""),"",P105-Q105)</f>
        <v/>
      </c>
      <c r="S105" s="32">
        <f>IF(OR(Q105="",M105="",L105="",L105&lt;=0),"",IFERROR(ROUNDUP((Q105+M105)/L105,0),""))</f>
        <v/>
      </c>
      <c r="T105" s="32">
        <f>IF(S105="","",MAX(0,S105-H105))</f>
        <v/>
      </c>
      <c r="U105" s="33">
        <f>IF(OR(N105="",H105=""),"",IFERROR(N105/H105-1,""))</f>
        <v/>
      </c>
      <c r="V105" s="33">
        <f>IF(OR(S105="",H105=""),"",IFERROR(S105/H105-1,""))</f>
        <v/>
      </c>
      <c r="W105" s="34">
        <f>IF($A105="","",IF(OR(COUNTBLANK($B105:$I105)&gt;0,$M105="",$N105=""),"Eingabe unvollständig",IF(OR(K105&lt;=0,L105&lt;=Parameter!$B$5),"Kritisch: Stück-DB",IF(I105&gt;Parameter!$B$2,"Prüfen: hoher Rabatt",IF(IFERROR(R105/Q105,0)&lt;Parameter!$B$3,"Prüfen: DB-Rückgang",IF(N105&lt;S105,"Prüfen: Mindestabsatz","Plausibel"))))))</f>
        <v/>
      </c>
      <c r="X105" s="24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1">
    <mergeCell ref="A1:X1"/>
  </mergeCells>
  <conditionalFormatting sqref="A6:A105">
    <cfRule type="expression" priority="1" dxfId="0">
      <formula>AND($A6&lt;&gt;"",COUNTIF($A$6:$A$105,$A6)&gt;1)</formula>
    </cfRule>
  </conditionalFormatting>
  <conditionalFormatting sqref="R6:R105">
    <cfRule type="expression" priority="2" dxfId="1">
      <formula>AND($A6&lt;&gt;"",$R6&lt;&gt;"",$R6&lt;0)</formula>
    </cfRule>
  </conditionalFormatting>
  <conditionalFormatting sqref="I6:I105">
    <cfRule type="expression" priority="3" dxfId="2">
      <formula>AND($A6&lt;&gt;"",$I6&lt;&gt;"",IFERROR($I6&gt;INDIRECT("Parameter!$B$2"),FALSE))</formula>
    </cfRule>
  </conditionalFormatting>
  <conditionalFormatting sqref="N6:N105">
    <cfRule type="expression" priority="4" dxfId="2">
      <formula>AND($A6&lt;&gt;"",$N6&lt;&gt;"",$S6&lt;&gt;"",$N6&lt;$S6)</formula>
    </cfRule>
  </conditionalFormatting>
  <conditionalFormatting sqref="W6:W105">
    <cfRule type="expression" priority="5" dxfId="0">
      <formula>AND($A6&lt;&gt;"",IFERROR(SEARCH("Kritisch",$W6),0)&gt;0)</formula>
    </cfRule>
    <cfRule type="expression" priority="6" dxfId="3">
      <formula>AND($A6&lt;&gt;"",IFERROR(SEARCH("Prüfen",$W6),0)&gt;0)</formula>
    </cfRule>
    <cfRule type="expression" priority="7" dxfId="4">
      <formula>AND($A6&lt;&gt;"",$W6="Plausibel")</formula>
    </cfRule>
    <cfRule type="expression" priority="8" dxfId="5">
      <formula>AND($A6&lt;&gt;"",$W6="Eingabe unvollständig")</formula>
    </cfRule>
  </conditionalFormatting>
  <dataValidations count="8">
    <dataValidation sqref="A6:A105" showErrorMessage="1" showInputMessage="1" allowBlank="1" errorTitle="Doppelte Aktions-ID" error="Die Aktions-ID muss innerhalb der vorbereiteten Zeilen eindeutig sein." promptTitle="Eindeutige Kennung" prompt="Leere Zellen sind zulässig; befüllte IDs müssen eindeutig sein." type="custom" errorStyle="stop">
      <formula1>=OR(A6="",COUNTIF($A$6:$A$105,A6)=1)</formula1>
    </dataValidation>
    <dataValidation sqref="C6:C105" showErrorMessage="1" showInputMessage="1" allowBlank="1" errorTitle="Ungültige Kategorie" error="Bitte eine Kategorie aus der Liste auswählen." type="list" errorStyle="stop">
      <formula1>=INDIRECT("Parameter!$D$2:$D$6")</formula1>
    </dataValidation>
    <dataValidation sqref="D6:D105" showErrorMessage="1" showInputMessage="1" allowBlank="1" errorTitle="Ungültiges Startdatum" error="Das Startdatum muss zwischen 01.01.2020 und 31.12.2035 liegen und darf nicht nach dem Enddatum liegen." type="custom" errorStyle="stop">
      <formula1>=OR(D6="",AND(ISNUMBER(D6),D6&gt;=DATE(2020,1,1),D6&lt;=DATE(2035,12,31),OR(E6="",E6&gt;=D6)))</formula1>
    </dataValidation>
    <dataValidation sqref="E6:E105" showErrorMessage="1" showInputMessage="1" allowBlank="1" errorTitle="Ungültiges Enddatum" error="Das Enddatum muss dem Startdatum entsprechen oder danach liegen und darf den 31.12.2035 nicht überschreiten." type="custom" errorStyle="stop">
      <formula1>=OR(E6="",AND(ISNUMBER(E6),D6&lt;&gt;"",E6&gt;=D6,E6&gt;=DATE(2020,1,1),E6&lt;=DATE(2035,12,31)))</formula1>
    </dataValidation>
    <dataValidation sqref="F6:F105" showErrorMessage="1" showInputMessage="1" allowBlank="1" errorTitle="Ungültiger Preis" error="Der reguläre Preis muss größer als null sein." type="decimal" errorStyle="stop" operator="greaterThan">
      <formula1>0</formula1>
    </dataValidation>
    <dataValidation sqref="G6:G105 M6:M105" showErrorMessage="1" showInputMessage="1" allowBlank="1" errorTitle="Ungültiger Kostenwert" error="Variable Kosten und zusätzliche Fixkosten müssen mindestens null sein." type="decimal" errorStyle="stop" operator="greaterThanOrEqual">
      <formula1>0</formula1>
    </dataValidation>
    <dataValidation sqref="H6:H105 N6:N105" showErrorMessage="1" showInputMessage="1" allowBlank="1" errorTitle="Ungültige Menge" error="Basisabsatz und erwarteter Aktionsabsatz müssen ganze Zahlen ab 1 sein." type="whole" errorStyle="stop" operator="greaterThanOrEqual">
      <formula1>1</formula1>
    </dataValidation>
    <dataValidation sqref="I6:I105" showErrorMessage="1" showInputMessage="1" allowBlank="1" errorTitle="Ungültiger Rabatt" error="Der Rabatt muss zwischen 0 % und dem maximalen Rabatt aus „Parameter“ liegen." type="custom" errorStyle="stop">
      <formula1>=OR(I6="",AND(ISNUMBER(I6),I6&gt;=0,I6&lt;=INDIRECT("Parameter!$B$4")))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F6B4F"/>
    <outlinePr summaryBelow="1" summaryRight="1"/>
    <pageSetUpPr/>
  </sheetPr>
  <dimension ref="A1:F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45" customWidth="1" min="2" max="2"/>
    <col width="4" customWidth="1" min="3" max="3"/>
    <col width="27" customWidth="1" min="4" max="4"/>
    <col width="16" customWidth="1" min="5" max="5"/>
    <col width="8" customWidth="1" min="6" max="6"/>
  </cols>
  <sheetData>
    <row r="1" ht="28" customHeight="1">
      <c r="A1" s="1" t="inlineStr">
        <is>
          <t>Auswertung der Rabattaktionen</t>
        </is>
      </c>
      <c r="B1" s="2" t="n"/>
      <c r="C1" s="2" t="n"/>
      <c r="D1" s="2" t="n"/>
      <c r="E1" s="2" t="n"/>
      <c r="F1" s="3" t="n"/>
    </row>
    <row r="2">
      <c r="A2" s="4" t="inlineStr">
        <is>
          <t>Verdichtete Kennzahlen über alle befüllten Aktionszeilen</t>
        </is>
      </c>
      <c r="D2" s="5" t="inlineStr">
        <is>
          <t>Statusverteilung</t>
        </is>
      </c>
      <c r="E2" s="35" t="n"/>
    </row>
    <row r="3" ht="25" customHeight="1">
      <c r="A3" s="10" t="inlineStr">
        <is>
          <t>Anzahl Aktionen</t>
        </is>
      </c>
      <c r="B3" s="11">
        <f>COUNTIF(Aktionen!$A$6:$A$105,"&lt;&gt;")</f>
        <v/>
      </c>
      <c r="D3" s="36" t="inlineStr">
        <is>
          <t>Plausibel</t>
        </is>
      </c>
      <c r="E3" s="11">
        <f>COUNTIF(Aktionen!$W$6:$W$105,"Plausibel")</f>
        <v/>
      </c>
    </row>
    <row r="4" ht="25" customHeight="1">
      <c r="A4" s="12" t="inlineStr">
        <is>
          <t>Gesamt-DB ohne Aktion</t>
        </is>
      </c>
      <c r="B4" s="13">
        <f>SUM(Aktionen!$Q$6:$Q$105)</f>
        <v/>
      </c>
      <c r="D4" s="37" t="inlineStr">
        <is>
          <t>Prüfen</t>
        </is>
      </c>
      <c r="E4" s="11">
        <f>COUNTIF(Aktionen!$W$6:$W$105,"Prüfen:*")</f>
        <v/>
      </c>
    </row>
    <row r="5" ht="25" customHeight="1">
      <c r="A5" s="10" t="inlineStr">
        <is>
          <t>Gesamt-DB Aktion</t>
        </is>
      </c>
      <c r="B5" s="13">
        <f>SUM(Aktionen!$P$6:$P$105)</f>
        <v/>
      </c>
      <c r="D5" s="36" t="inlineStr">
        <is>
          <t>Kritisch</t>
        </is>
      </c>
      <c r="E5" s="11">
        <f>COUNTIF(Aktionen!$W$6:$W$105,"Kritisch:*")</f>
        <v/>
      </c>
    </row>
    <row r="6" ht="25" customHeight="1">
      <c r="A6" s="12" t="inlineStr">
        <is>
          <t>Abweichung</t>
        </is>
      </c>
      <c r="B6" s="13">
        <f>SUM(Aktionen!$R$6:$R$105)</f>
        <v/>
      </c>
      <c r="D6" s="37" t="inlineStr">
        <is>
          <t>Eingabe unvollständig</t>
        </is>
      </c>
      <c r="E6" s="11">
        <f>COUNTIF(Aktionen!$W$6:$W$105,"Eingabe unvollständig")</f>
        <v/>
      </c>
    </row>
    <row r="7" ht="25" customHeight="1">
      <c r="A7" s="10" t="inlineStr">
        <is>
          <t>Relative Abweichung</t>
        </is>
      </c>
      <c r="B7" s="38">
        <f>IFERROR(B6/B4,"")</f>
        <v/>
      </c>
    </row>
    <row r="8" ht="25" customHeight="1">
      <c r="A8" s="12" t="inlineStr">
        <is>
          <t>Auffällige Aktionen</t>
        </is>
      </c>
      <c r="B8" s="11">
        <f>COUNTIFS(Aktionen!$A$6:$A$105,"&lt;&gt;",Aktionen!$W$6:$W$105,"&lt;&gt;Plausibel")</f>
        <v/>
      </c>
    </row>
    <row r="9"/>
    <row r="10" ht="40" customHeight="1">
      <c r="A10" s="39" t="inlineStr">
        <is>
          <t>Einordnung</t>
        </is>
      </c>
      <c r="B10" s="14">
        <f>IF(B3=0,"Keine Aktionen erfasst",IF(B8=0,"Alle erfassten Aktionen sind nach den hinterlegten Schwellen plausibel","Mindestens eine Aktion erfordert eine Prüfung"))</f>
        <v/>
      </c>
    </row>
    <row r="11"/>
    <row r="12" ht="35" customHeight="1">
      <c r="A12" s="4" t="inlineStr">
        <is>
          <t>Die Auswertung ist eine Planungsverdichtung. Unterschiedliche Zeiträume und Kategorien werden nicht in einem Diagramm vermischt.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1">
    <mergeCell ref="A1:F1"/>
  </mergeCells>
  <conditionalFormatting sqref="B6">
    <cfRule type="expression" priority="1" dxfId="1">
      <formula>AND(B6&lt;&gt;"",B6&lt;0)</formula>
    </cfRule>
  </conditionalFormatting>
  <conditionalFormatting sqref="B7">
    <cfRule type="expression" priority="2" dxfId="3">
      <formula>AND(B7&lt;&gt;"",IFERROR(B7&lt;Parameter!$B$3,FALSE))</formula>
    </cfRule>
  </conditionalFormatting>
  <conditionalFormatting sqref="B8">
    <cfRule type="expression" priority="3" dxfId="3">
      <formula>B8&gt;0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A84F2A"/>
    <outlinePr summaryBelow="1" summaryRight="1"/>
    <pageSetUpPr/>
  </sheetPr>
  <dimension ref="A1:F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96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8" customHeight="1">
      <c r="A1" s="1" t="inlineStr">
        <is>
          <t>Hinweise zur Rabattaktionskalkulation</t>
        </is>
      </c>
      <c r="B1" s="2" t="n"/>
      <c r="C1" s="2" t="n"/>
      <c r="D1" s="2" t="n"/>
      <c r="E1" s="2" t="n"/>
      <c r="F1" s="3" t="n"/>
    </row>
    <row r="2">
      <c r="A2" s="15" t="inlineStr">
        <is>
          <t>Datenstand</t>
        </is>
      </c>
      <c r="B2" s="16" t="inlineStr">
        <is>
          <t>08.09.2026</t>
        </is>
      </c>
    </row>
    <row r="3"/>
    <row r="4" ht="21" customHeight="1">
      <c r="A4" s="5" t="inlineStr">
        <is>
          <t>Zweck und Entscheidung</t>
        </is>
      </c>
      <c r="B4" s="5" t="n"/>
      <c r="C4" s="5" t="n"/>
      <c r="D4" s="5" t="n"/>
      <c r="E4" s="5" t="n"/>
      <c r="F4" s="5" t="n"/>
    </row>
    <row r="5" ht="38" customHeight="1">
      <c r="A5" s="17" t="inlineStr">
        <is>
          <t>Zweck</t>
        </is>
      </c>
      <c r="B5" s="7" t="inlineStr">
        <is>
          <t>Beurteilt wird, ob der erwartete Mehrabsatz den niedrigeren Stückdeckungsbeitrag und zusätzliche Aktionskosten einer zeitlich begrenzten Rabattaktion ausgleicht.</t>
        </is>
      </c>
      <c r="C5" s="7" t="n"/>
      <c r="D5" s="7" t="n"/>
      <c r="E5" s="7" t="n"/>
      <c r="F5" s="7" t="n"/>
    </row>
    <row r="6" ht="38" customHeight="1">
      <c r="A6" s="18" t="inlineStr">
        <is>
          <t>Kernentscheidung</t>
        </is>
      </c>
      <c r="B6" s="9" t="inlineStr">
        <is>
          <t>Maßgeblich sind Mindestabsatz, nötige Mehrmenge, erwartete DB-Abweichung und der anhand veränderbarer Schwellen ermittelte Status.</t>
        </is>
      </c>
      <c r="C6" s="9" t="n"/>
      <c r="D6" s="9" t="n"/>
      <c r="E6" s="9" t="n"/>
      <c r="F6" s="9" t="n"/>
    </row>
    <row r="7" ht="38" customHeight="1">
      <c r="A7" s="17" t="inlineStr">
        <is>
          <t>Basisabsatz</t>
        </is>
      </c>
      <c r="B7" s="7" t="inlineStr">
        <is>
          <t>Der Basisabsatz ist der erwartete Absatz ohne Rabatt im gleichen Aktionszeitraum.</t>
        </is>
      </c>
      <c r="C7" s="7" t="n"/>
      <c r="D7" s="7" t="n"/>
      <c r="E7" s="7" t="n"/>
      <c r="F7" s="7" t="n"/>
    </row>
    <row r="8"/>
    <row r="9" ht="21" customHeight="1">
      <c r="A9" s="5" t="inlineStr">
        <is>
          <t>Abgrenzung</t>
        </is>
      </c>
      <c r="B9" s="5" t="n"/>
      <c r="C9" s="5" t="n"/>
      <c r="D9" s="5" t="n"/>
      <c r="E9" s="5" t="n"/>
      <c r="F9" s="5" t="n"/>
    </row>
    <row r="10" ht="39" customHeight="1">
      <c r="A10" s="17" t="inlineStr">
        <is>
          <t>Nettowerte</t>
        </is>
      </c>
      <c r="B10" s="7" t="inlineStr">
        <is>
          <t>Alle Beträge sind operative Nettowerte. Eine Umsatzsteuerberechnung findet nicht statt.</t>
        </is>
      </c>
      <c r="C10" s="7" t="n"/>
      <c r="D10" s="7" t="n"/>
      <c r="E10" s="7" t="n"/>
      <c r="F10" s="7" t="n"/>
    </row>
    <row r="11" ht="39" customHeight="1">
      <c r="A11" s="18" t="inlineStr">
        <is>
          <t>Nicht enthalten</t>
        </is>
      </c>
      <c r="B11" s="9" t="inlineStr">
        <is>
          <t>Die Datei ersetzt weder Rezeptkalkulation noch Warenwirtschaft, Personalplanung, Finanzbuchhaltung oder steuerliche beziehungsweise rechtliche Beurteilung.</t>
        </is>
      </c>
      <c r="C11" s="9" t="n"/>
      <c r="D11" s="9" t="n"/>
      <c r="E11" s="9" t="n"/>
      <c r="F11" s="9" t="n"/>
    </row>
    <row r="12" ht="39" customHeight="1">
      <c r="A12" s="17" t="inlineStr">
        <is>
          <t>Keine Ist-Dokumentation</t>
        </is>
      </c>
      <c r="B12" s="7" t="inlineStr">
        <is>
          <t>Es werden keine Gutscheine verwaltet und keine tatsächlichen Verkäufe dokumentiert.</t>
        </is>
      </c>
      <c r="C12" s="7" t="n"/>
      <c r="D12" s="7" t="n"/>
      <c r="E12" s="7" t="n"/>
      <c r="F12" s="7" t="n"/>
    </row>
    <row r="13" ht="39" customHeight="1">
      <c r="A13" s="18" t="inlineStr">
        <is>
          <t>Annahmen</t>
        </is>
      </c>
      <c r="B13" s="9" t="inlineStr">
        <is>
          <t>Schwellen, Kategorien, Kosten, Preise, Zeiträume und Mengen sind veränderbare Planungsannahmen und keine garantierten Tarife, Normen oder Rechtsaussagen.</t>
        </is>
      </c>
      <c r="C13" s="9" t="n"/>
      <c r="D13" s="9" t="n"/>
      <c r="E13" s="9" t="n"/>
      <c r="F13" s="9" t="n"/>
    </row>
    <row r="14" ht="39" customHeight="1">
      <c r="A14" s="17" t="inlineStr">
        <is>
          <t>Beispieldaten</t>
        </is>
      </c>
      <c r="B14" s="7" t="inlineStr">
        <is>
          <t>Alle eingetragenen Aktionen, Angebote und Vorgänge sind ausschließlich fiktive Rechenbeispiele.</t>
        </is>
      </c>
      <c r="C14" s="7" t="n"/>
      <c r="D14" s="7" t="n"/>
      <c r="E14" s="7" t="n"/>
      <c r="F14" s="7" t="n"/>
    </row>
    <row r="15"/>
    <row r="16" ht="21" customHeight="1">
      <c r="A16" s="5" t="inlineStr">
        <is>
          <t>Empfohlene Eingabereihenfolge</t>
        </is>
      </c>
      <c r="B16" s="5" t="n"/>
      <c r="C16" s="5" t="n"/>
      <c r="D16" s="5" t="n"/>
      <c r="E16" s="5" t="n"/>
      <c r="F16" s="5" t="n"/>
    </row>
    <row r="17" ht="30" customHeight="1">
      <c r="A17" s="17" t="inlineStr">
        <is>
          <t>1</t>
        </is>
      </c>
      <c r="B17" s="7" t="inlineStr">
        <is>
          <t>Im Blatt „Parameter“ Warnschwellen, maximalen Rabatt und Kategorien prüfen.</t>
        </is>
      </c>
      <c r="C17" s="7" t="n"/>
      <c r="D17" s="7" t="n"/>
      <c r="E17" s="7" t="n"/>
      <c r="F17" s="7" t="n"/>
    </row>
    <row r="18" ht="30" customHeight="1">
      <c r="A18" s="18" t="inlineStr">
        <is>
          <t>2</t>
        </is>
      </c>
      <c r="B18" s="9" t="inlineStr">
        <is>
          <t>Im Blatt „Aktionen“ eine eindeutige Aktions-ID und die Aktionsannahmen erfassen.</t>
        </is>
      </c>
      <c r="C18" s="9" t="n"/>
      <c r="D18" s="9" t="n"/>
      <c r="E18" s="9" t="n"/>
      <c r="F18" s="9" t="n"/>
    </row>
    <row r="19" ht="30" customHeight="1">
      <c r="A19" s="17" t="inlineStr">
        <is>
          <t>3</t>
        </is>
      </c>
      <c r="B19" s="7" t="inlineStr">
        <is>
          <t>Mindestabsatz, nötige Mehrmenge, DB-Abweichung und Status je Aktion prüfen.</t>
        </is>
      </c>
      <c r="C19" s="7" t="n"/>
      <c r="D19" s="7" t="n"/>
      <c r="E19" s="7" t="n"/>
      <c r="F19" s="7" t="n"/>
    </row>
    <row r="20" ht="30" customHeight="1">
      <c r="A20" s="18" t="inlineStr">
        <is>
          <t>4</t>
        </is>
      </c>
      <c r="B20" s="9" t="inlineStr">
        <is>
          <t>Im Blatt „Auswertung“ die verdichteten Werte und auffälligen Aktionen beurteilen.</t>
        </is>
      </c>
      <c r="C20" s="9" t="n"/>
      <c r="D20" s="9" t="n"/>
      <c r="E20" s="9" t="n"/>
      <c r="F20" s="9" t="n"/>
    </row>
    <row r="21"/>
    <row r="22" ht="21" customHeight="1">
      <c r="A22" s="5" t="inlineStr">
        <is>
          <t>Farblegende und Schutz</t>
        </is>
      </c>
      <c r="B22" s="5" t="n"/>
      <c r="C22" s="5" t="n"/>
      <c r="D22" s="5" t="n"/>
      <c r="E22" s="5" t="n"/>
      <c r="F22" s="5" t="n"/>
    </row>
    <row r="23" ht="31" customHeight="1">
      <c r="A23" s="19" t="inlineStr">
        <is>
          <t>Eingaben</t>
        </is>
      </c>
      <c r="B23" s="7" t="inlineStr">
        <is>
          <t>Hellgelbe Zellen sind bearbeitbar.</t>
        </is>
      </c>
      <c r="C23" s="7" t="n"/>
      <c r="D23" s="7" t="n"/>
      <c r="E23" s="7" t="n"/>
      <c r="F23" s="7" t="n"/>
    </row>
    <row r="24" ht="31" customHeight="1">
      <c r="A24" s="14" t="inlineStr">
        <is>
          <t>Formeln</t>
        </is>
      </c>
      <c r="B24" s="9" t="inlineStr">
        <is>
          <t>Graue Zellen enthalten geschützte Formeln.</t>
        </is>
      </c>
      <c r="C24" s="9" t="n"/>
      <c r="D24" s="9" t="n"/>
      <c r="E24" s="9" t="n"/>
      <c r="F24" s="9" t="n"/>
    </row>
    <row r="25" ht="31" customHeight="1">
      <c r="A25" s="20" t="inlineStr">
        <is>
          <t>Warnungen</t>
        </is>
      </c>
      <c r="B25" s="7" t="inlineStr">
        <is>
          <t>Gelbe oder orange Hervorhebungen weisen auf Prüfbedarf oder unvollständige Eingaben hin.</t>
        </is>
      </c>
      <c r="C25" s="7" t="n"/>
      <c r="D25" s="7" t="n"/>
      <c r="E25" s="7" t="n"/>
      <c r="F25" s="7" t="n"/>
    </row>
    <row r="26" ht="31" customHeight="1">
      <c r="A26" s="21" t="inlineStr">
        <is>
          <t>Kritisch</t>
        </is>
      </c>
      <c r="B26" s="9" t="inlineStr">
        <is>
          <t>Rote Hervorhebungen kennzeichnen kritische Werte oder doppelte Aktions-IDs.</t>
        </is>
      </c>
      <c r="C26" s="9" t="n"/>
      <c r="D26" s="9" t="n"/>
      <c r="E26" s="9" t="n"/>
      <c r="F26" s="9" t="n"/>
    </row>
    <row r="27" ht="31" customHeight="1">
      <c r="A27" s="22" t="inlineStr">
        <is>
          <t>Plausibel</t>
        </is>
      </c>
      <c r="B27" s="7" t="inlineStr">
        <is>
          <t>Grüne Hervorhebungen zeigen einen nach den hinterlegten Schwellen plausiblen Status.</t>
        </is>
      </c>
      <c r="C27" s="7" t="n"/>
      <c r="D27" s="7" t="n"/>
      <c r="E27" s="7" t="n"/>
      <c r="F27" s="7" t="n"/>
    </row>
    <row r="28" ht="31" customHeight="1">
      <c r="A28" s="18" t="inlineStr">
        <is>
          <t>Blattschutz</t>
        </is>
      </c>
      <c r="B28" s="9" t="inlineStr">
        <is>
          <t>Der Blattschutz enthält kein verborgenes Passwort und kann in Excel ohne Makro aufgehoben werden.</t>
        </is>
      </c>
      <c r="C28" s="9" t="n"/>
      <c r="D28" s="9" t="n"/>
      <c r="E28" s="9" t="n"/>
      <c r="F28" s="9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Gastronomieplanung</dc:creator>
  <dc:title xmlns:dc="http://purl.org/dc/elements/1.1/">Kalkulation zeitlich begrenzter Rabattaktionen</dc:title>
  <dc:description xmlns:dc="http://purl.org/dc/elements/1.1/">Entscheidungshilfe zum Vergleich von Stückdeckungsbeitrag, Mindestabsatz und erwarteter Ergebnisabweichung.</dc:description>
  <dc:subject xmlns:dc="http://purl.org/dc/elements/1.1/">Operative Nettokalkulation für fiktive Gastronomieaktionen</dc:subject>
  <dcterms:created xmlns:dcterms="http://purl.org/dc/terms/" xmlns:xsi="http://www.w3.org/2001/XMLSchema-instance" xsi:type="dcterms:W3CDTF">2026-09-08T18:24:55Z</dcterms:created>
  <dcterms:modified xmlns:dcterms="http://purl.org/dc/terms/" xmlns:xsi="http://www.w3.org/2001/XMLSchema-instance" xsi:type="dcterms:W3CDTF">2026-09-08T18:24:55Z</dcterms:modified>
</cp:coreProperties>
</file>