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ersonalkoste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'Personalkosten'!$A$4:$Y$104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[$€-de-DE]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02A35"/>
      <sz val="10"/>
    </font>
    <font>
      <name val="Aptos"/>
      <color rgb="00202A35"/>
      <sz val="10"/>
    </font>
    <font>
      <name val="Aptos"/>
      <b val="1"/>
      <color rgb="00FFFFFF"/>
      <sz val="10"/>
    </font>
    <font>
      <name val="Aptos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2" fontId="2" fillId="4" borderId="1" applyAlignment="1" pivotButton="0" quotePrefix="0" xfId="0">
      <alignment horizontal="right" vertical="center"/>
    </xf>
    <xf numFmtId="2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2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0" fontId="3" fillId="4" borderId="0" applyAlignment="1" pivotButton="0" quotePrefix="0" xfId="0">
      <alignment horizontal="left" vertical="center"/>
    </xf>
    <xf numFmtId="0" fontId="3" fillId="6" borderId="0" applyAlignment="1" pivotButton="0" quotePrefix="0" xfId="0">
      <alignment horizontal="left" vertical="center"/>
    </xf>
    <xf numFmtId="2" fontId="3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color rgb="00FFFFFF"/>
        <sz val="10"/>
      </font>
      <fill>
        <patternFill patternType="solid">
          <fgColor rgb="00A84F2A"/>
        </patternFill>
      </fill>
    </dxf>
    <dxf>
      <font>
        <name val="Aptos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A84F2A"/>
        <sz val="10"/>
      </font>
    </dxf>
    <dxf>
      <font>
        <name val="Aptos"/>
        <b val="1"/>
        <color rgb="002F6B4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 nach Bereich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'Übersicht'!B22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noFill/>
              <a:prstDash val="solid"/>
            </a:ln>
          </spPr>
          <cat>
            <numRef>
              <f>'Übersicht'!$A$23:$A$27</f>
            </numRef>
          </cat>
          <val>
            <numRef>
              <f>'Übersicht'!$B$23:$B$27</f>
            </numRef>
          </val>
        </ser>
        <ser>
          <idx val="1"/>
          <order val="1"/>
          <tx>
            <strRef>
              <f>'Übersicht'!C22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noFill/>
              <a:prstDash val="solid"/>
            </a:ln>
          </spPr>
          <cat>
            <numRef>
              <f>'Übersicht'!$A$23:$A$27</f>
            </numRef>
          </cat>
          <val>
            <numRef>
              <f>'Übersicht'!$C$23:$C$27</f>
            </numRef>
          </val>
        </ser>
        <gapWidth val="7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numFmt formatCode="#,##0 [$€-de-DE]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6</row>
      <rowOff>0</rowOff>
    </from>
    <ext cx="55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N27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14" customWidth="1" min="3" max="3"/>
    <col width="38" customWidth="1" min="4" max="4"/>
    <col width="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1" t="inlineStr">
        <is>
          <t>Übersicht Personalkosten Gastronomie</t>
        </is>
      </c>
    </row>
    <row r="2"/>
    <row r="3">
      <c r="A3" s="2" t="inlineStr">
        <is>
          <t>Auswertungsstand</t>
        </is>
      </c>
      <c r="B3" s="49" t="n">
        <v>46273</v>
      </c>
    </row>
    <row r="4">
      <c r="A4" s="2" t="inlineStr">
        <is>
          <t>Zeitraum von</t>
        </is>
      </c>
      <c r="B4" s="49">
        <f>Parameter!B7</f>
        <v/>
      </c>
    </row>
    <row r="5">
      <c r="A5" s="2" t="inlineStr">
        <is>
          <t>Zeitraum bis</t>
        </is>
      </c>
      <c r="B5" s="49">
        <f>Parameter!B8</f>
        <v/>
      </c>
    </row>
    <row r="6"/>
    <row r="7">
      <c r="A7" s="4" t="inlineStr">
        <is>
          <t>Kennzahl</t>
        </is>
      </c>
      <c r="B7" s="4" t="inlineStr">
        <is>
          <t>Wert</t>
        </is>
      </c>
      <c r="C7" s="4" t="inlineStr">
        <is>
          <t>Einheit</t>
        </is>
      </c>
      <c r="D7" s="4" t="inlineStr">
        <is>
          <t>Einordnung</t>
        </is>
      </c>
    </row>
    <row r="8">
      <c r="A8" s="5" t="inlineStr">
        <is>
          <t>Plankosten</t>
        </is>
      </c>
      <c r="B8" s="6">
        <f>IF($B$16=0,"",SUMIFS(Personalkosten!$U$5:$U$104,Personalkosten!$B$5:$B$104,"&gt;="&amp;Parameter!$B$7,Personalkosten!$B$5:$B$104,"&lt;="&amp;Parameter!$B$8))</f>
        <v/>
      </c>
      <c r="C8" s="7" t="inlineStr">
        <is>
          <t>€</t>
        </is>
      </c>
      <c r="D8" s="5" t="inlineStr">
        <is>
          <t>Summe der Plankosten im Zeitraum</t>
        </is>
      </c>
    </row>
    <row r="9">
      <c r="A9" s="8" t="inlineStr">
        <is>
          <t>Istkosten</t>
        </is>
      </c>
      <c r="B9" s="9">
        <f>IF($B$16=0,"",SUMIFS(Personalkosten!$V$5:$V$104,Personalkosten!$B$5:$B$104,"&gt;="&amp;Parameter!$B$7,Personalkosten!$B$5:$B$104,"&lt;="&amp;Parameter!$B$8))</f>
        <v/>
      </c>
      <c r="C9" s="10" t="inlineStr">
        <is>
          <t>€</t>
        </is>
      </c>
      <c r="D9" s="8" t="inlineStr">
        <is>
          <t>Summe der Istkosten im Zeitraum</t>
        </is>
      </c>
    </row>
    <row r="10">
      <c r="A10" s="5" t="inlineStr">
        <is>
          <t>Kostenabweichung</t>
        </is>
      </c>
      <c r="B10" s="6">
        <f>IF(OR(B8="",B9=""),"",B9-B8)</f>
        <v/>
      </c>
      <c r="C10" s="7" t="inlineStr">
        <is>
          <t>€</t>
        </is>
      </c>
      <c r="D10" s="5" t="inlineStr">
        <is>
          <t>Istkosten abzüglich Plankosten</t>
        </is>
      </c>
    </row>
    <row r="11">
      <c r="A11" s="8" t="inlineStr">
        <is>
          <t>Kostenabweichung</t>
        </is>
      </c>
      <c r="B11" s="11">
        <f>IF(OR(B8="",B10=""),"",IFERROR(B10/B8,""))</f>
        <v/>
      </c>
      <c r="C11" s="10" t="inlineStr">
        <is>
          <t>%</t>
        </is>
      </c>
      <c r="D11" s="8" t="inlineStr">
        <is>
          <t>Abweichung im Verhältnis zum Plan</t>
        </is>
      </c>
    </row>
    <row r="12">
      <c r="A12" s="5" t="inlineStr">
        <is>
          <t>Planstunden</t>
        </is>
      </c>
      <c r="B12" s="12">
        <f>IF($B$16=0,"",SUMIFS(Personalkosten!$G$5:$G$104,Personalkosten!$B$5:$B$104,"&gt;="&amp;Parameter!$B$7,Personalkosten!$B$5:$B$104,"&lt;="&amp;Parameter!$B$8))</f>
        <v/>
      </c>
      <c r="C12" s="7" t="inlineStr">
        <is>
          <t>Stunden</t>
        </is>
      </c>
      <c r="D12" s="5" t="inlineStr">
        <is>
          <t>Summe der geplanten Stunden</t>
        </is>
      </c>
    </row>
    <row r="13">
      <c r="A13" s="8" t="inlineStr">
        <is>
          <t>Iststunden</t>
        </is>
      </c>
      <c r="B13" s="13">
        <f>IF($B$16=0,"",SUMIFS(Personalkosten!$H$5:$H$104,Personalkosten!$B$5:$B$104,"&gt;="&amp;Parameter!$B$7,Personalkosten!$B$5:$B$104,"&lt;="&amp;Parameter!$B$8))</f>
        <v/>
      </c>
      <c r="C13" s="10" t="inlineStr">
        <is>
          <t>Stunden</t>
        </is>
      </c>
      <c r="D13" s="8" t="inlineStr">
        <is>
          <t>Summe der erfassten Iststunden</t>
        </is>
      </c>
    </row>
    <row r="14">
      <c r="A14" s="5" t="inlineStr">
        <is>
          <t>Stundenabweichung</t>
        </is>
      </c>
      <c r="B14" s="12">
        <f>IF(OR(B12="",B13=""),"",B13-B12)</f>
        <v/>
      </c>
      <c r="C14" s="7" t="inlineStr">
        <is>
          <t>Stunden</t>
        </is>
      </c>
      <c r="D14" s="5" t="inlineStr">
        <is>
          <t>Iststunden abzüglich Planstunden</t>
        </is>
      </c>
    </row>
    <row r="15">
      <c r="A15" s="8" t="inlineStr">
        <is>
          <t>Offene Warnungen</t>
        </is>
      </c>
      <c r="B15" s="14">
        <f>IF($B$16=0,"",COUNTIFS(Personalkosten!$B$5:$B$104,"&gt;="&amp;Parameter!$B$7,Personalkosten!$B$5:$B$104,"&lt;="&amp;Parameter!$B$8,Personalkosten!$Y$5:$Y$104,"&lt;&gt;OK",Personalkosten!$Y$5:$Y$104,"&lt;&gt;"))</f>
        <v/>
      </c>
      <c r="C15" s="10" t="inlineStr">
        <is>
          <t>Anzahl</t>
        </is>
      </c>
      <c r="D15" s="8" t="inlineStr">
        <is>
          <t>Datensätze mit Prüfbedarf</t>
        </is>
      </c>
    </row>
    <row r="16">
      <c r="A16" s="5" t="inlineStr">
        <is>
          <t>Datensätze</t>
        </is>
      </c>
      <c r="B16" s="15">
        <f>COUNTIFS(Personalkosten!$A$5:$A$104,"&lt;&gt;",Personalkosten!$B$5:$B$104,"&gt;="&amp;Parameter!$B$7,Personalkosten!$B$5:$B$104,"&lt;="&amp;Parameter!$B$8)</f>
        <v/>
      </c>
      <c r="C16" s="7" t="inlineStr">
        <is>
          <t>Anzahl</t>
        </is>
      </c>
      <c r="D16" s="5" t="inlineStr">
        <is>
          <t>Datensätze innerhalb des Zeitraums</t>
        </is>
      </c>
    </row>
    <row r="17">
      <c r="A17" s="8" t="inlineStr">
        <is>
          <t>Budgetrest</t>
        </is>
      </c>
      <c r="B17" s="9">
        <f>IF(B9="","",Parameter!$B$9-B9)</f>
        <v/>
      </c>
      <c r="C17" s="10" t="inlineStr">
        <is>
          <t>€</t>
        </is>
      </c>
      <c r="D17" s="8" t="inlineStr">
        <is>
          <t>Gesamtbudget abzüglich Istkosten</t>
        </is>
      </c>
    </row>
    <row r="18">
      <c r="A18" s="5" t="inlineStr">
        <is>
          <t>Budgetauslastung</t>
        </is>
      </c>
      <c r="B18" s="16">
        <f>IF(B9="","",IFERROR(B9/Parameter!$B$9,""))</f>
        <v/>
      </c>
      <c r="C18" s="7" t="inlineStr">
        <is>
          <t>%</t>
        </is>
      </c>
      <c r="D18" s="5" t="inlineStr">
        <is>
          <t>Istkosten im Verhältnis zum Gesamtbudget</t>
        </is>
      </c>
    </row>
    <row r="19">
      <c r="A19" s="8" t="inlineStr">
        <is>
          <t>Gesamtstatus</t>
        </is>
      </c>
      <c r="B19" s="17">
        <f>IF($B$16=0,"Keine Daten im Zeitraum",IF($B$9&gt;Parameter!$B$9,"Gesamtbudget überschritten",IF($B$15&gt;0,"Warnungen prüfen","Im Rahmen der Annahmen")))</f>
        <v/>
      </c>
      <c r="C19" s="10" t="inlineStr">
        <is>
          <t>Text</t>
        </is>
      </c>
      <c r="D19" s="8" t="inlineStr">
        <is>
          <t>Bewertung anhand der Annahmen</t>
        </is>
      </c>
    </row>
    <row r="20"/>
    <row r="21"/>
    <row r="22">
      <c r="A22" s="4" t="inlineStr">
        <is>
          <t>Bereich</t>
        </is>
      </c>
      <c r="B22" s="4" t="inlineStr">
        <is>
          <t>Plankosten</t>
        </is>
      </c>
      <c r="C22" s="4" t="inlineStr">
        <is>
          <t>Istkosten</t>
        </is>
      </c>
      <c r="D22" s="4" t="inlineStr">
        <is>
          <t>Abweichung</t>
        </is>
      </c>
    </row>
    <row r="23">
      <c r="A23" s="18">
        <f>Parameter!G5</f>
        <v/>
      </c>
      <c r="B23" s="19">
        <f>IF($A23="","",IF(COUNTIFS(Personalkosten!$C$5:$C$104,$A23,Personalkosten!$B$5:$B$104,"&gt;="&amp;Parameter!$B$7,Personalkosten!$B$5:$B$104,"&lt;="&amp;Parameter!$B$8)=0,"",SUMIFS(Personalkosten!$U$5:$U$104,Personalkosten!$C$5:$C$104,$A23,Personalkosten!$B$5:$B$104,"&gt;="&amp;Parameter!$B$7,Personalkosten!$B$5:$B$104,"&lt;="&amp;Parameter!$B$8)))</f>
        <v/>
      </c>
      <c r="C23" s="19">
        <f>IF($A23="","",IF(COUNTIFS(Personalkosten!$C$5:$C$104,$A23,Personalkosten!$B$5:$B$104,"&gt;="&amp;Parameter!$B$7,Personalkosten!$B$5:$B$104,"&lt;="&amp;Parameter!$B$8)=0,"",SUMIFS(Personalkosten!$V$5:$V$104,Personalkosten!$C$5:$C$104,$A23,Personalkosten!$B$5:$B$104,"&gt;="&amp;Parameter!$B$7,Personalkosten!$B$5:$B$104,"&lt;="&amp;Parameter!$B$8)))</f>
        <v/>
      </c>
      <c r="D23" s="19">
        <f>IF(OR(B23="",C23=""),"",C23-B23)</f>
        <v/>
      </c>
    </row>
    <row r="24">
      <c r="A24" s="20">
        <f>Parameter!G6</f>
        <v/>
      </c>
      <c r="B24" s="21">
        <f>IF($A24="","",IF(COUNTIFS(Personalkosten!$C$5:$C$104,$A24,Personalkosten!$B$5:$B$104,"&gt;="&amp;Parameter!$B$7,Personalkosten!$B$5:$B$104,"&lt;="&amp;Parameter!$B$8)=0,"",SUMIFS(Personalkosten!$U$5:$U$104,Personalkosten!$C$5:$C$104,$A24,Personalkosten!$B$5:$B$104,"&gt;="&amp;Parameter!$B$7,Personalkosten!$B$5:$B$104,"&lt;="&amp;Parameter!$B$8)))</f>
        <v/>
      </c>
      <c r="C24" s="21">
        <f>IF($A24="","",IF(COUNTIFS(Personalkosten!$C$5:$C$104,$A24,Personalkosten!$B$5:$B$104,"&gt;="&amp;Parameter!$B$7,Personalkosten!$B$5:$B$104,"&lt;="&amp;Parameter!$B$8)=0,"",SUMIFS(Personalkosten!$V$5:$V$104,Personalkosten!$C$5:$C$104,$A24,Personalkosten!$B$5:$B$104,"&gt;="&amp;Parameter!$B$7,Personalkosten!$B$5:$B$104,"&lt;="&amp;Parameter!$B$8)))</f>
        <v/>
      </c>
      <c r="D24" s="21">
        <f>IF(OR(B24="",C24=""),"",C24-B24)</f>
        <v/>
      </c>
    </row>
    <row r="25">
      <c r="A25" s="18">
        <f>Parameter!G7</f>
        <v/>
      </c>
      <c r="B25" s="19">
        <f>IF($A25="","",IF(COUNTIFS(Personalkosten!$C$5:$C$104,$A25,Personalkosten!$B$5:$B$104,"&gt;="&amp;Parameter!$B$7,Personalkosten!$B$5:$B$104,"&lt;="&amp;Parameter!$B$8)=0,"",SUMIFS(Personalkosten!$U$5:$U$104,Personalkosten!$C$5:$C$104,$A25,Personalkosten!$B$5:$B$104,"&gt;="&amp;Parameter!$B$7,Personalkosten!$B$5:$B$104,"&lt;="&amp;Parameter!$B$8)))</f>
        <v/>
      </c>
      <c r="C25" s="19">
        <f>IF($A25="","",IF(COUNTIFS(Personalkosten!$C$5:$C$104,$A25,Personalkosten!$B$5:$B$104,"&gt;="&amp;Parameter!$B$7,Personalkosten!$B$5:$B$104,"&lt;="&amp;Parameter!$B$8)=0,"",SUMIFS(Personalkosten!$V$5:$V$104,Personalkosten!$C$5:$C$104,$A25,Personalkosten!$B$5:$B$104,"&gt;="&amp;Parameter!$B$7,Personalkosten!$B$5:$B$104,"&lt;="&amp;Parameter!$B$8)))</f>
        <v/>
      </c>
      <c r="D25" s="19">
        <f>IF(OR(B25="",C25=""),"",C25-B25)</f>
        <v/>
      </c>
    </row>
    <row r="26">
      <c r="A26" s="20">
        <f>Parameter!G8</f>
        <v/>
      </c>
      <c r="B26" s="21">
        <f>IF($A26="","",IF(COUNTIFS(Personalkosten!$C$5:$C$104,$A26,Personalkosten!$B$5:$B$104,"&gt;="&amp;Parameter!$B$7,Personalkosten!$B$5:$B$104,"&lt;="&amp;Parameter!$B$8)=0,"",SUMIFS(Personalkosten!$U$5:$U$104,Personalkosten!$C$5:$C$104,$A26,Personalkosten!$B$5:$B$104,"&gt;="&amp;Parameter!$B$7,Personalkosten!$B$5:$B$104,"&lt;="&amp;Parameter!$B$8)))</f>
        <v/>
      </c>
      <c r="C26" s="21">
        <f>IF($A26="","",IF(COUNTIFS(Personalkosten!$C$5:$C$104,$A26,Personalkosten!$B$5:$B$104,"&gt;="&amp;Parameter!$B$7,Personalkosten!$B$5:$B$104,"&lt;="&amp;Parameter!$B$8)=0,"",SUMIFS(Personalkosten!$V$5:$V$104,Personalkosten!$C$5:$C$104,$A26,Personalkosten!$B$5:$B$104,"&gt;="&amp;Parameter!$B$7,Personalkosten!$B$5:$B$104,"&lt;="&amp;Parameter!$B$8)))</f>
        <v/>
      </c>
      <c r="D26" s="21">
        <f>IF(OR(B26="",C26=""),"",C26-B26)</f>
        <v/>
      </c>
    </row>
    <row r="27">
      <c r="A27" s="18">
        <f>Parameter!G9</f>
        <v/>
      </c>
      <c r="B27" s="19">
        <f>IF($A27="","",IF(COUNTIFS(Personalkosten!$C$5:$C$104,$A27,Personalkosten!$B$5:$B$104,"&gt;="&amp;Parameter!$B$7,Personalkosten!$B$5:$B$104,"&lt;="&amp;Parameter!$B$8)=0,"",SUMIFS(Personalkosten!$U$5:$U$104,Personalkosten!$C$5:$C$104,$A27,Personalkosten!$B$5:$B$104,"&gt;="&amp;Parameter!$B$7,Personalkosten!$B$5:$B$104,"&lt;="&amp;Parameter!$B$8)))</f>
        <v/>
      </c>
      <c r="C27" s="19">
        <f>IF($A27="","",IF(COUNTIFS(Personalkosten!$C$5:$C$104,$A27,Personalkosten!$B$5:$B$104,"&gt;="&amp;Parameter!$B$7,Personalkosten!$B$5:$B$104,"&lt;="&amp;Parameter!$B$8)=0,"",SUMIFS(Personalkosten!$V$5:$V$104,Personalkosten!$C$5:$C$104,$A27,Personalkosten!$B$5:$B$104,"&gt;="&amp;Parameter!$B$7,Personalkosten!$B$5:$B$104,"&lt;="&amp;Parameter!$B$8)))</f>
        <v/>
      </c>
      <c r="D27" s="19">
        <f>IF(OR(B27="",C27=""),"",C27-B27)</f>
        <v/>
      </c>
    </row>
  </sheetData>
  <mergeCells count="1">
    <mergeCell ref="A1:N1"/>
  </mergeCells>
  <conditionalFormatting sqref="B15">
    <cfRule type="expression" priority="1" dxfId="0">
      <formula>AND($B$15&lt;&gt;"",$B$15&gt;0)</formula>
    </cfRule>
  </conditionalFormatting>
  <conditionalFormatting sqref="B17">
    <cfRule type="expression" priority="2" dxfId="0">
      <formula>AND($B$17&lt;&gt;"",$B$17&lt;0)</formula>
    </cfRule>
  </conditionalFormatting>
  <conditionalFormatting sqref="B19">
    <cfRule type="expression" priority="3" dxfId="0">
      <formula>OR($B$19="Gesamtbudget überschritten",$B$19="Warnungen prüfen")</formula>
    </cfRule>
    <cfRule type="expression" priority="4" dxfId="1">
      <formula>$B$19="Im Rahmen der Annahmen"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Y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5" customWidth="1" min="3" max="3"/>
    <col width="30" customWidth="1" min="4" max="4"/>
    <col width="19" customWidth="1" min="5" max="5"/>
    <col width="31" customWidth="1" min="6" max="6"/>
    <col width="13" customWidth="1" min="7" max="7"/>
    <col width="13" customWidth="1" min="8" max="8"/>
    <col width="14" customWidth="1" min="9" max="9"/>
    <col width="17" customWidth="1" min="10" max="10"/>
    <col width="17" customWidth="1" min="11" max="11"/>
    <col width="15" customWidth="1" min="12" max="12"/>
    <col width="15" customWidth="1" min="13" max="13"/>
    <col width="15" customWidth="1" min="14" max="14"/>
    <col width="13" customWidth="1" min="15" max="15"/>
    <col width="16" customWidth="1" min="16" max="16"/>
    <col width="15" customWidth="1" min="17" max="17"/>
    <col width="15" customWidth="1" min="18" max="18"/>
    <col width="17" customWidth="1" min="19" max="19"/>
    <col width="17" customWidth="1" min="20" max="20"/>
    <col width="19" customWidth="1" min="21" max="21"/>
    <col width="19" customWidth="1" min="22" max="22"/>
    <col width="16" customWidth="1" min="23" max="23"/>
    <col width="16" customWidth="1" min="24" max="24"/>
    <col width="25" customWidth="1" min="25" max="25"/>
  </cols>
  <sheetData>
    <row r="1" ht="30" customHeight="1">
      <c r="A1" s="1" t="inlineStr">
        <is>
          <t>Personalkosten – Gastronomie (fiktive Kalkulation)</t>
        </is>
      </c>
    </row>
    <row r="2">
      <c r="A2" s="22" t="inlineStr">
        <is>
          <t>Gelb</t>
        </is>
      </c>
      <c r="B2" s="23" t="inlineStr">
        <is>
          <t>Bearbeitbare Eingabe</t>
        </is>
      </c>
      <c r="C2" s="24" t="inlineStr">
        <is>
          <t>Hell</t>
        </is>
      </c>
      <c r="D2" s="23" t="inlineStr">
        <is>
          <t>Berechneter Wert</t>
        </is>
      </c>
      <c r="E2" s="25" t="inlineStr">
        <is>
          <t>Orange</t>
        </is>
      </c>
      <c r="F2" s="23" t="inlineStr">
        <is>
          <t>Prüfung erforderlich</t>
        </is>
      </c>
      <c r="G2" s="23" t="inlineStr">
        <is>
          <t>Vorbereiteter Bereich</t>
        </is>
      </c>
      <c r="H2" s="23" t="inlineStr">
        <is>
          <t>100 Datensätze</t>
        </is>
      </c>
    </row>
    <row r="3">
      <c r="A3" s="26" t="inlineStr">
        <is>
          <t>Zeitraum von</t>
        </is>
      </c>
      <c r="B3" s="49">
        <f>Parameter!B7</f>
        <v/>
      </c>
      <c r="C3" s="26" t="inlineStr">
        <is>
          <t>bis</t>
        </is>
      </c>
      <c r="D3" s="49">
        <f>Parameter!B8</f>
        <v/>
      </c>
      <c r="E3" s="26" t="inlineStr">
        <is>
          <t>Stundenlimit</t>
        </is>
      </c>
      <c r="F3" s="27">
        <f>Parameter!B10</f>
        <v/>
      </c>
      <c r="G3" s="26" t="inlineStr">
        <is>
          <t>Lohnlimit</t>
        </is>
      </c>
      <c r="H3" s="28">
        <f>Parameter!B11</f>
        <v/>
      </c>
      <c r="I3" s="26" t="inlineStr">
        <is>
          <t>Zulagenlimit</t>
        </is>
      </c>
      <c r="J3" s="28">
        <f>Parameter!B13</f>
        <v/>
      </c>
      <c r="K3" s="26" t="inlineStr">
        <is>
          <t>Zuschlagslimit</t>
        </is>
      </c>
      <c r="L3" s="29">
        <f>Parameter!B12</f>
        <v/>
      </c>
    </row>
    <row r="4" ht="42" customHeight="1">
      <c r="A4" s="30" t="inlineStr">
        <is>
          <t>Datensatz-ID</t>
        </is>
      </c>
      <c r="B4" s="30" t="inlineStr">
        <is>
          <t>Monat</t>
        </is>
      </c>
      <c r="C4" s="30" t="inlineStr">
        <is>
          <t>Bereich</t>
        </is>
      </c>
      <c r="D4" s="30" t="inlineStr">
        <is>
          <t>Fiktive Planstelle</t>
        </is>
      </c>
      <c r="E4" s="30" t="inlineStr">
        <is>
          <t>Beschäftigungsart</t>
        </is>
      </c>
      <c r="F4" s="30" t="inlineStr">
        <is>
          <t>Fiktive Zuständigkeitsrolle</t>
        </is>
      </c>
      <c r="G4" s="30" t="inlineStr">
        <is>
          <t>Planstunden</t>
        </is>
      </c>
      <c r="H4" s="30" t="inlineStr">
        <is>
          <t>Iststunden</t>
        </is>
      </c>
      <c r="I4" s="30" t="inlineStr">
        <is>
          <t>Stundenlohn</t>
        </is>
      </c>
      <c r="J4" s="30" t="inlineStr">
        <is>
          <t>Plan-Zuschlagstd.</t>
        </is>
      </c>
      <c r="K4" s="30" t="inlineStr">
        <is>
          <t>Ist-Zuschlagstd.</t>
        </is>
      </c>
      <c r="L4" s="30" t="inlineStr">
        <is>
          <t>Zuschlagssatz</t>
        </is>
      </c>
      <c r="M4" s="30" t="inlineStr">
        <is>
          <t>Plan-Zulagen</t>
        </is>
      </c>
      <c r="N4" s="30" t="inlineStr">
        <is>
          <t>Ist-Zulagen</t>
        </is>
      </c>
      <c r="O4" s="30" t="inlineStr">
        <is>
          <t>AG-Anteil</t>
        </is>
      </c>
      <c r="P4" s="30" t="inlineStr">
        <is>
          <t>Status</t>
        </is>
      </c>
      <c r="Q4" s="30" t="inlineStr">
        <is>
          <t>Plan-Basis</t>
        </is>
      </c>
      <c r="R4" s="30" t="inlineStr">
        <is>
          <t>Ist-Basis</t>
        </is>
      </c>
      <c r="S4" s="30" t="inlineStr">
        <is>
          <t>Plan-Zuschläge</t>
        </is>
      </c>
      <c r="T4" s="30" t="inlineStr">
        <is>
          <t>Ist-Zuschläge</t>
        </is>
      </c>
      <c r="U4" s="30" t="inlineStr">
        <is>
          <t>Plankosten gesamt</t>
        </is>
      </c>
      <c r="V4" s="30" t="inlineStr">
        <is>
          <t>Istkosten gesamt</t>
        </is>
      </c>
      <c r="W4" s="30" t="inlineStr">
        <is>
          <t>Abweichung €</t>
        </is>
      </c>
      <c r="X4" s="30" t="inlineStr">
        <is>
          <t>Abweichung %</t>
        </is>
      </c>
      <c r="Y4" s="30" t="inlineStr">
        <is>
          <t>Warnung</t>
        </is>
      </c>
    </row>
    <row r="5">
      <c r="A5" s="31" t="inlineStr">
        <is>
          <t>FIK-001</t>
        </is>
      </c>
      <c r="B5" s="50" t="n">
        <v>46023</v>
      </c>
      <c r="C5" s="31" t="inlineStr">
        <is>
          <t>Küche</t>
        </is>
      </c>
      <c r="D5" s="31" t="inlineStr">
        <is>
          <t>Planstelle Küche A (fiktiv)</t>
        </is>
      </c>
      <c r="E5" s="31" t="inlineStr">
        <is>
          <t>Vollzeit</t>
        </is>
      </c>
      <c r="F5" s="31" t="inlineStr">
        <is>
          <t>Rolle Schicht Alpha (fiktiv)</t>
        </is>
      </c>
      <c r="G5" s="33" t="n">
        <v>160</v>
      </c>
      <c r="H5" s="33" t="n">
        <v>158</v>
      </c>
      <c r="I5" s="34" t="n">
        <v>18.5</v>
      </c>
      <c r="J5" s="33" t="n">
        <v>16</v>
      </c>
      <c r="K5" s="33" t="n">
        <v>14</v>
      </c>
      <c r="L5" s="35" t="n">
        <v>0.25</v>
      </c>
      <c r="M5" s="34" t="n">
        <v>120</v>
      </c>
      <c r="N5" s="34" t="n">
        <v>100</v>
      </c>
      <c r="O5" s="36">
        <f>IF(OR(A5="",E5=""),"",IFERROR(VLOOKUP(E5,Parameter!$D$5:$E$8,2,FALSE),""))</f>
        <v/>
      </c>
      <c r="P5" s="31" t="inlineStr">
        <is>
          <t>Abgerechnet</t>
        </is>
      </c>
      <c r="Q5" s="19">
        <f>IF(A5="","",IF(OR(G5="",I5=""),"",G5*I5))</f>
        <v/>
      </c>
      <c r="R5" s="19">
        <f>IF(A5="","",IF(OR(H5="",I5=""),"",H5*I5))</f>
        <v/>
      </c>
      <c r="S5" s="19">
        <f>IF(A5="","",IF(OR(J5="",I5="",L5=""),"",J5*I5*L5))</f>
        <v/>
      </c>
      <c r="T5" s="19">
        <f>IF(A5="","",IF(OR(K5="",I5="",L5=""),"",K5*I5*L5))</f>
        <v/>
      </c>
      <c r="U5" s="19">
        <f>IF(A5="","",IF(OR(Q5="",S5="",M5="",O5=""),"",(Q5+S5+M5)*(1+O5)))</f>
        <v/>
      </c>
      <c r="V5" s="19">
        <f>IF(A5="","",IF(OR(R5="",T5="",N5="",O5=""),"",(R5+T5+N5)*(1+O5)))</f>
        <v/>
      </c>
      <c r="W5" s="19">
        <f>IF(OR(U5="",V5=""),"",V5-U5)</f>
        <v/>
      </c>
      <c r="X5" s="36">
        <f>IF(OR(U5="",W5=""),"",IFERROR(W5/U5,""))</f>
        <v/>
      </c>
      <c r="Y5" s="37">
        <f>IF(COUNTA(A5:N5,P5)=0,"",IF(OR(A5="",B5="",C5="",D5="",E5="",F5="",G5="",H5="",I5="",J5="",K5="",L5="",M5="",N5="",P5=""),"Angaben fehlen",IF(O5="","Beschäftigungsart prüfen",IF(W5&gt;Parameter!$B$5,"Budget überschritten",IF(H5&gt;G5*(1+Parameter!$B$6),"Stunden über Toleranz","OK")))))</f>
        <v/>
      </c>
    </row>
    <row r="6">
      <c r="A6" s="31" t="inlineStr">
        <is>
          <t>FIK-002</t>
        </is>
      </c>
      <c r="B6" s="50" t="n">
        <v>46023</v>
      </c>
      <c r="C6" s="31" t="inlineStr">
        <is>
          <t>Service</t>
        </is>
      </c>
      <c r="D6" s="31" t="inlineStr">
        <is>
          <t>Planstelle Service A (fiktiv)</t>
        </is>
      </c>
      <c r="E6" s="31" t="inlineStr">
        <is>
          <t>Teilzeit</t>
        </is>
      </c>
      <c r="F6" s="31" t="inlineStr">
        <is>
          <t>Rolle Gastraum Beta (fiktiv)</t>
        </is>
      </c>
      <c r="G6" s="33" t="n">
        <v>100</v>
      </c>
      <c r="H6" s="33" t="n">
        <v>108</v>
      </c>
      <c r="I6" s="34" t="n">
        <v>16.2</v>
      </c>
      <c r="J6" s="33" t="n">
        <v>18</v>
      </c>
      <c r="K6" s="33" t="n">
        <v>24</v>
      </c>
      <c r="L6" s="35" t="n">
        <v>0.2</v>
      </c>
      <c r="M6" s="34" t="n">
        <v>80</v>
      </c>
      <c r="N6" s="34" t="n">
        <v>120</v>
      </c>
      <c r="O6" s="38">
        <f>IF(OR(A6="",E6=""),"",IFERROR(VLOOKUP(E6,Parameter!$D$5:$E$8,2,FALSE),""))</f>
        <v/>
      </c>
      <c r="P6" s="31" t="inlineStr">
        <is>
          <t>Abgerechnet</t>
        </is>
      </c>
      <c r="Q6" s="21">
        <f>IF(A6="","",IF(OR(G6="",I6=""),"",G6*I6))</f>
        <v/>
      </c>
      <c r="R6" s="21">
        <f>IF(A6="","",IF(OR(H6="",I6=""),"",H6*I6))</f>
        <v/>
      </c>
      <c r="S6" s="21">
        <f>IF(A6="","",IF(OR(J6="",I6="",L6=""),"",J6*I6*L6))</f>
        <v/>
      </c>
      <c r="T6" s="21">
        <f>IF(A6="","",IF(OR(K6="",I6="",L6=""),"",K6*I6*L6))</f>
        <v/>
      </c>
      <c r="U6" s="21">
        <f>IF(A6="","",IF(OR(Q6="",S6="",M6="",O6=""),"",(Q6+S6+M6)*(1+O6)))</f>
        <v/>
      </c>
      <c r="V6" s="21">
        <f>IF(A6="","",IF(OR(R6="",T6="",N6="",O6=""),"",(R6+T6+N6)*(1+O6)))</f>
        <v/>
      </c>
      <c r="W6" s="21">
        <f>IF(OR(U6="",V6=""),"",V6-U6)</f>
        <v/>
      </c>
      <c r="X6" s="38">
        <f>IF(OR(U6="",W6=""),"",IFERROR(W6/U6,""))</f>
        <v/>
      </c>
      <c r="Y6" s="39">
        <f>IF(COUNTA(A6:N6,P6)=0,"",IF(OR(A6="",B6="",C6="",D6="",E6="",F6="",G6="",H6="",I6="",J6="",K6="",L6="",M6="",N6="",P6=""),"Angaben fehlen",IF(O6="","Beschäftigungsart prüfen",IF(W6&gt;Parameter!$B$5,"Budget überschritten",IF(H6&gt;G6*(1+Parameter!$B$6),"Stunden über Toleranz","OK")))))</f>
        <v/>
      </c>
    </row>
    <row r="7">
      <c r="A7" s="31" t="inlineStr">
        <is>
          <t>FIK-003</t>
        </is>
      </c>
      <c r="B7" s="50" t="n">
        <v>46054</v>
      </c>
      <c r="C7" s="31" t="inlineStr">
        <is>
          <t>Bar</t>
        </is>
      </c>
      <c r="D7" s="31" t="inlineStr">
        <is>
          <t>Planstelle Bar A (fiktiv)</t>
        </is>
      </c>
      <c r="E7" s="31" t="inlineStr">
        <is>
          <t>Aushilfe</t>
        </is>
      </c>
      <c r="F7" s="31" t="inlineStr">
        <is>
          <t>Rolle Ausschank Gamma (fiktiv)</t>
        </is>
      </c>
      <c r="G7" s="33" t="n">
        <v>60</v>
      </c>
      <c r="H7" s="33" t="n">
        <v>54</v>
      </c>
      <c r="I7" s="34" t="n">
        <v>15.8</v>
      </c>
      <c r="J7" s="33" t="n">
        <v>20</v>
      </c>
      <c r="K7" s="33" t="n">
        <v>18</v>
      </c>
      <c r="L7" s="35" t="n">
        <v>0.25</v>
      </c>
      <c r="M7" s="34" t="n">
        <v>0</v>
      </c>
      <c r="N7" s="34" t="n">
        <v>0</v>
      </c>
      <c r="O7" s="36">
        <f>IF(OR(A7="",E7=""),"",IFERROR(VLOOKUP(E7,Parameter!$D$5:$E$8,2,FALSE),""))</f>
        <v/>
      </c>
      <c r="P7" s="31" t="inlineStr">
        <is>
          <t>Abgerechnet</t>
        </is>
      </c>
      <c r="Q7" s="19">
        <f>IF(A7="","",IF(OR(G7="",I7=""),"",G7*I7))</f>
        <v/>
      </c>
      <c r="R7" s="19">
        <f>IF(A7="","",IF(OR(H7="",I7=""),"",H7*I7))</f>
        <v/>
      </c>
      <c r="S7" s="19">
        <f>IF(A7="","",IF(OR(J7="",I7="",L7=""),"",J7*I7*L7))</f>
        <v/>
      </c>
      <c r="T7" s="19">
        <f>IF(A7="","",IF(OR(K7="",I7="",L7=""),"",K7*I7*L7))</f>
        <v/>
      </c>
      <c r="U7" s="19">
        <f>IF(A7="","",IF(OR(Q7="",S7="",M7="",O7=""),"",(Q7+S7+M7)*(1+O7)))</f>
        <v/>
      </c>
      <c r="V7" s="19">
        <f>IF(A7="","",IF(OR(R7="",T7="",N7="",O7=""),"",(R7+T7+N7)*(1+O7)))</f>
        <v/>
      </c>
      <c r="W7" s="19">
        <f>IF(OR(U7="",V7=""),"",V7-U7)</f>
        <v/>
      </c>
      <c r="X7" s="36">
        <f>IF(OR(U7="",W7=""),"",IFERROR(W7/U7,""))</f>
        <v/>
      </c>
      <c r="Y7" s="37">
        <f>IF(COUNTA(A7:N7,P7)=0,"",IF(OR(A7="",B7="",C7="",D7="",E7="",F7="",G7="",H7="",I7="",J7="",K7="",L7="",M7="",N7="",P7=""),"Angaben fehlen",IF(O7="","Beschäftigungsart prüfen",IF(W7&gt;Parameter!$B$5,"Budget überschritten",IF(H7&gt;G7*(1+Parameter!$B$6),"Stunden über Toleranz","OK")))))</f>
        <v/>
      </c>
    </row>
    <row r="8">
      <c r="A8" s="31" t="inlineStr">
        <is>
          <t>FIK-004</t>
        </is>
      </c>
      <c r="B8" s="50" t="n">
        <v>46082</v>
      </c>
      <c r="C8" s="31" t="inlineStr">
        <is>
          <t>Catering</t>
        </is>
      </c>
      <c r="D8" s="31" t="inlineStr">
        <is>
          <t>Planstelle Catering A (fiktiv)</t>
        </is>
      </c>
      <c r="E8" s="31" t="inlineStr">
        <is>
          <t>Vollzeit</t>
        </is>
      </c>
      <c r="F8" s="31" t="inlineStr">
        <is>
          <t>Rolle Einsatz Delta (fiktiv)</t>
        </is>
      </c>
      <c r="G8" s="33" t="n">
        <v>170</v>
      </c>
      <c r="H8" s="33" t="n">
        <v>205</v>
      </c>
      <c r="I8" s="34" t="n">
        <v>20</v>
      </c>
      <c r="J8" s="33" t="n">
        <v>20</v>
      </c>
      <c r="K8" s="33" t="n">
        <v>45</v>
      </c>
      <c r="L8" s="35" t="n">
        <v>0.25</v>
      </c>
      <c r="M8" s="34" t="n">
        <v>200</v>
      </c>
      <c r="N8" s="34" t="n">
        <v>600</v>
      </c>
      <c r="O8" s="38">
        <f>IF(OR(A8="",E8=""),"",IFERROR(VLOOKUP(E8,Parameter!$D$5:$E$8,2,FALSE),""))</f>
        <v/>
      </c>
      <c r="P8" s="31" t="inlineStr">
        <is>
          <t>Freigegeben</t>
        </is>
      </c>
      <c r="Q8" s="21">
        <f>IF(A8="","",IF(OR(G8="",I8=""),"",G8*I8))</f>
        <v/>
      </c>
      <c r="R8" s="21">
        <f>IF(A8="","",IF(OR(H8="",I8=""),"",H8*I8))</f>
        <v/>
      </c>
      <c r="S8" s="21">
        <f>IF(A8="","",IF(OR(J8="",I8="",L8=""),"",J8*I8*L8))</f>
        <v/>
      </c>
      <c r="T8" s="21">
        <f>IF(A8="","",IF(OR(K8="",I8="",L8=""),"",K8*I8*L8))</f>
        <v/>
      </c>
      <c r="U8" s="21">
        <f>IF(A8="","",IF(OR(Q8="",S8="",M8="",O8=""),"",(Q8+S8+M8)*(1+O8)))</f>
        <v/>
      </c>
      <c r="V8" s="21">
        <f>IF(A8="","",IF(OR(R8="",T8="",N8="",O8=""),"",(R8+T8+N8)*(1+O8)))</f>
        <v/>
      </c>
      <c r="W8" s="21">
        <f>IF(OR(U8="",V8=""),"",V8-U8)</f>
        <v/>
      </c>
      <c r="X8" s="38">
        <f>IF(OR(U8="",W8=""),"",IFERROR(W8/U8,""))</f>
        <v/>
      </c>
      <c r="Y8" s="39">
        <f>IF(COUNTA(A8:N8,P8)=0,"",IF(OR(A8="",B8="",C8="",D8="",E8="",F8="",G8="",H8="",I8="",J8="",K8="",L8="",M8="",N8="",P8=""),"Angaben fehlen",IF(O8="","Beschäftigungsart prüfen",IF(W8&gt;Parameter!$B$5,"Budget überschritten",IF(H8&gt;G8*(1+Parameter!$B$6),"Stunden über Toleranz","OK")))))</f>
        <v/>
      </c>
    </row>
    <row r="9">
      <c r="A9" s="31" t="inlineStr">
        <is>
          <t>FIK-005</t>
        </is>
      </c>
      <c r="B9" s="50" t="n">
        <v>46113</v>
      </c>
      <c r="C9" s="31" t="inlineStr">
        <is>
          <t>Verwaltung</t>
        </is>
      </c>
      <c r="D9" s="31" t="inlineStr">
        <is>
          <t>Planstelle Verwaltung A (fiktiv)</t>
        </is>
      </c>
      <c r="E9" s="31" t="inlineStr">
        <is>
          <t>Teilzeit</t>
        </is>
      </c>
      <c r="F9" s="31" t="inlineStr">
        <is>
          <t>Rolle Planung Epsilon (fiktiv)</t>
        </is>
      </c>
      <c r="G9" s="33" t="n">
        <v>120</v>
      </c>
      <c r="H9" s="33" t="n">
        <v>118</v>
      </c>
      <c r="I9" s="34" t="n">
        <v>19.5</v>
      </c>
      <c r="J9" s="33" t="n">
        <v>0</v>
      </c>
      <c r="K9" s="33" t="n">
        <v>0</v>
      </c>
      <c r="L9" s="35" t="n">
        <v>0</v>
      </c>
      <c r="M9" s="34" t="n">
        <v>150</v>
      </c>
      <c r="N9" s="34" t="n">
        <v>150</v>
      </c>
      <c r="O9" s="36">
        <f>IF(OR(A9="",E9=""),"",IFERROR(VLOOKUP(E9,Parameter!$D$5:$E$8,2,FALSE),""))</f>
        <v/>
      </c>
      <c r="P9" s="31" t="inlineStr">
        <is>
          <t>Abgerechnet</t>
        </is>
      </c>
      <c r="Q9" s="19">
        <f>IF(A9="","",IF(OR(G9="",I9=""),"",G9*I9))</f>
        <v/>
      </c>
      <c r="R9" s="19">
        <f>IF(A9="","",IF(OR(H9="",I9=""),"",H9*I9))</f>
        <v/>
      </c>
      <c r="S9" s="19">
        <f>IF(A9="","",IF(OR(J9="",I9="",L9=""),"",J9*I9*L9))</f>
        <v/>
      </c>
      <c r="T9" s="19">
        <f>IF(A9="","",IF(OR(K9="",I9="",L9=""),"",K9*I9*L9))</f>
        <v/>
      </c>
      <c r="U9" s="19">
        <f>IF(A9="","",IF(OR(Q9="",S9="",M9="",O9=""),"",(Q9+S9+M9)*(1+O9)))</f>
        <v/>
      </c>
      <c r="V9" s="19">
        <f>IF(A9="","",IF(OR(R9="",T9="",N9="",O9=""),"",(R9+T9+N9)*(1+O9)))</f>
        <v/>
      </c>
      <c r="W9" s="19">
        <f>IF(OR(U9="",V9=""),"",V9-U9)</f>
        <v/>
      </c>
      <c r="X9" s="36">
        <f>IF(OR(U9="",W9=""),"",IFERROR(W9/U9,""))</f>
        <v/>
      </c>
      <c r="Y9" s="37">
        <f>IF(COUNTA(A9:N9,P9)=0,"",IF(OR(A9="",B9="",C9="",D9="",E9="",F9="",G9="",H9="",I9="",J9="",K9="",L9="",M9="",N9="",P9=""),"Angaben fehlen",IF(O9="","Beschäftigungsart prüfen",IF(W9&gt;Parameter!$B$5,"Budget überschritten",IF(H9&gt;G9*(1+Parameter!$B$6),"Stunden über Toleranz","OK")))))</f>
        <v/>
      </c>
    </row>
    <row r="10">
      <c r="A10" s="31" t="inlineStr">
        <is>
          <t>FIK-006</t>
        </is>
      </c>
      <c r="B10" s="50" t="n">
        <v>46143</v>
      </c>
      <c r="C10" s="31" t="inlineStr">
        <is>
          <t>Küche</t>
        </is>
      </c>
      <c r="D10" s="31" t="inlineStr">
        <is>
          <t>Planstelle Küche B (fiktiv)</t>
        </is>
      </c>
      <c r="E10" s="31" t="inlineStr">
        <is>
          <t>Ausbildung</t>
        </is>
      </c>
      <c r="F10" s="31" t="inlineStr">
        <is>
          <t>Rolle Lernstation Zeta (fiktiv)</t>
        </is>
      </c>
      <c r="G10" s="33" t="n">
        <v>140</v>
      </c>
      <c r="H10" s="33" t="n">
        <v>146</v>
      </c>
      <c r="I10" s="34" t="n">
        <v>11.5</v>
      </c>
      <c r="J10" s="33" t="n">
        <v>8</v>
      </c>
      <c r="K10" s="33" t="n">
        <v>12</v>
      </c>
      <c r="L10" s="35" t="n">
        <v>0.15</v>
      </c>
      <c r="M10" s="34" t="n">
        <v>50</v>
      </c>
      <c r="N10" s="34" t="n">
        <v>80</v>
      </c>
      <c r="O10" s="38">
        <f>IF(OR(A10="",E10=""),"",IFERROR(VLOOKUP(E10,Parameter!$D$5:$E$8,2,FALSE),""))</f>
        <v/>
      </c>
      <c r="P10" s="31" t="inlineStr">
        <is>
          <t>Freigegeben</t>
        </is>
      </c>
      <c r="Q10" s="21">
        <f>IF(A10="","",IF(OR(G10="",I10=""),"",G10*I10))</f>
        <v/>
      </c>
      <c r="R10" s="21">
        <f>IF(A10="","",IF(OR(H10="",I10=""),"",H10*I10))</f>
        <v/>
      </c>
      <c r="S10" s="21">
        <f>IF(A10="","",IF(OR(J10="",I10="",L10=""),"",J10*I10*L10))</f>
        <v/>
      </c>
      <c r="T10" s="21">
        <f>IF(A10="","",IF(OR(K10="",I10="",L10=""),"",K10*I10*L10))</f>
        <v/>
      </c>
      <c r="U10" s="21">
        <f>IF(A10="","",IF(OR(Q10="",S10="",M10="",O10=""),"",(Q10+S10+M10)*(1+O10)))</f>
        <v/>
      </c>
      <c r="V10" s="21">
        <f>IF(A10="","",IF(OR(R10="",T10="",N10="",O10=""),"",(R10+T10+N10)*(1+O10)))</f>
        <v/>
      </c>
      <c r="W10" s="21">
        <f>IF(OR(U10="",V10=""),"",V10-U10)</f>
        <v/>
      </c>
      <c r="X10" s="38">
        <f>IF(OR(U10="",W10=""),"",IFERROR(W10/U10,""))</f>
        <v/>
      </c>
      <c r="Y10" s="39">
        <f>IF(COUNTA(A10:N10,P10)=0,"",IF(OR(A10="",B10="",C10="",D10="",E10="",F10="",G10="",H10="",I10="",J10="",K10="",L10="",M10="",N10="",P10=""),"Angaben fehlen",IF(O10="","Beschäftigungsart prüfen",IF(W10&gt;Parameter!$B$5,"Budget überschritten",IF(H10&gt;G10*(1+Parameter!$B$6),"Stunden über Toleranz","OK")))))</f>
        <v/>
      </c>
    </row>
    <row r="11">
      <c r="A11" s="31" t="inlineStr">
        <is>
          <t>FIK-007</t>
        </is>
      </c>
      <c r="B11" s="50" t="n">
        <v>46174</v>
      </c>
      <c r="C11" s="31" t="inlineStr">
        <is>
          <t>Service</t>
        </is>
      </c>
      <c r="D11" s="31" t="inlineStr">
        <is>
          <t>Planstelle Service B (fiktiv)</t>
        </is>
      </c>
      <c r="E11" s="31" t="inlineStr">
        <is>
          <t>Aushilfe</t>
        </is>
      </c>
      <c r="F11" s="31" t="inlineStr">
        <is>
          <t>Rolle Terrasse Eta (fiktiv)</t>
        </is>
      </c>
      <c r="G11" s="33" t="n">
        <v>75</v>
      </c>
      <c r="H11" s="33" t="n">
        <v>70</v>
      </c>
      <c r="I11" s="34" t="n">
        <v>15.4</v>
      </c>
      <c r="J11" s="33" t="n">
        <v>15</v>
      </c>
      <c r="K11" s="33" t="n">
        <v>12</v>
      </c>
      <c r="L11" s="35" t="n">
        <v>0.25</v>
      </c>
      <c r="M11" s="34" t="n">
        <v>30</v>
      </c>
      <c r="N11" s="34" t="n">
        <v>0</v>
      </c>
      <c r="O11" s="36">
        <f>IF(OR(A11="",E11=""),"",IFERROR(VLOOKUP(E11,Parameter!$D$5:$E$8,2,FALSE),""))</f>
        <v/>
      </c>
      <c r="P11" s="31" t="inlineStr">
        <is>
          <t>Abgerechnet</t>
        </is>
      </c>
      <c r="Q11" s="19">
        <f>IF(A11="","",IF(OR(G11="",I11=""),"",G11*I11))</f>
        <v/>
      </c>
      <c r="R11" s="19">
        <f>IF(A11="","",IF(OR(H11="",I11=""),"",H11*I11))</f>
        <v/>
      </c>
      <c r="S11" s="19">
        <f>IF(A11="","",IF(OR(J11="",I11="",L11=""),"",J11*I11*L11))</f>
        <v/>
      </c>
      <c r="T11" s="19">
        <f>IF(A11="","",IF(OR(K11="",I11="",L11=""),"",K11*I11*L11))</f>
        <v/>
      </c>
      <c r="U11" s="19">
        <f>IF(A11="","",IF(OR(Q11="",S11="",M11="",O11=""),"",(Q11+S11+M11)*(1+O11)))</f>
        <v/>
      </c>
      <c r="V11" s="19">
        <f>IF(A11="","",IF(OR(R11="",T11="",N11="",O11=""),"",(R11+T11+N11)*(1+O11)))</f>
        <v/>
      </c>
      <c r="W11" s="19">
        <f>IF(OR(U11="",V11=""),"",V11-U11)</f>
        <v/>
      </c>
      <c r="X11" s="36">
        <f>IF(OR(U11="",W11=""),"",IFERROR(W11/U11,""))</f>
        <v/>
      </c>
      <c r="Y11" s="37">
        <f>IF(COUNTA(A11:N11,P11)=0,"",IF(OR(A11="",B11="",C11="",D11="",E11="",F11="",G11="",H11="",I11="",J11="",K11="",L11="",M11="",N11="",P11=""),"Angaben fehlen",IF(O11="","Beschäftigungsart prüfen",IF(W11&gt;Parameter!$B$5,"Budget überschritten",IF(H11&gt;G11*(1+Parameter!$B$6),"Stunden über Toleranz","OK")))))</f>
        <v/>
      </c>
    </row>
    <row r="12">
      <c r="A12" s="31" t="inlineStr">
        <is>
          <t>FIK-008</t>
        </is>
      </c>
      <c r="B12" s="50" t="n">
        <v>46204</v>
      </c>
      <c r="C12" s="31" t="inlineStr">
        <is>
          <t>Bar</t>
        </is>
      </c>
      <c r="D12" s="31" t="inlineStr">
        <is>
          <t>Planstelle Bar B (fiktiv)</t>
        </is>
      </c>
      <c r="E12" s="31" t="inlineStr">
        <is>
          <t>Teilzeit</t>
        </is>
      </c>
      <c r="F12" s="31" t="inlineStr">
        <is>
          <t>Rolle Abenddienst Theta (fiktiv)</t>
        </is>
      </c>
      <c r="G12" s="33" t="n">
        <v>90</v>
      </c>
      <c r="H12" s="33" t="n">
        <v>105</v>
      </c>
      <c r="I12" s="34" t="n">
        <v>17.2</v>
      </c>
      <c r="J12" s="33" t="n">
        <v>10</v>
      </c>
      <c r="K12" s="33" t="n">
        <v>18</v>
      </c>
      <c r="L12" s="35" t="n">
        <v>0.2</v>
      </c>
      <c r="M12" s="34" t="n">
        <v>50</v>
      </c>
      <c r="N12" s="34" t="n">
        <v>80</v>
      </c>
      <c r="O12" s="38">
        <f>IF(OR(A12="",E12=""),"",IFERROR(VLOOKUP(E12,Parameter!$D$5:$E$8,2,FALSE),""))</f>
        <v/>
      </c>
      <c r="P12" s="31" t="inlineStr">
        <is>
          <t>Freigegeben</t>
        </is>
      </c>
      <c r="Q12" s="21">
        <f>IF(A12="","",IF(OR(G12="",I12=""),"",G12*I12))</f>
        <v/>
      </c>
      <c r="R12" s="21">
        <f>IF(A12="","",IF(OR(H12="",I12=""),"",H12*I12))</f>
        <v/>
      </c>
      <c r="S12" s="21">
        <f>IF(A12="","",IF(OR(J12="",I12="",L12=""),"",J12*I12*L12))</f>
        <v/>
      </c>
      <c r="T12" s="21">
        <f>IF(A12="","",IF(OR(K12="",I12="",L12=""),"",K12*I12*L12))</f>
        <v/>
      </c>
      <c r="U12" s="21">
        <f>IF(A12="","",IF(OR(Q12="",S12="",M12="",O12=""),"",(Q12+S12+M12)*(1+O12)))</f>
        <v/>
      </c>
      <c r="V12" s="21">
        <f>IF(A12="","",IF(OR(R12="",T12="",N12="",O12=""),"",(R12+T12+N12)*(1+O12)))</f>
        <v/>
      </c>
      <c r="W12" s="21">
        <f>IF(OR(U12="",V12=""),"",V12-U12)</f>
        <v/>
      </c>
      <c r="X12" s="38">
        <f>IF(OR(U12="",W12=""),"",IFERROR(W12/U12,""))</f>
        <v/>
      </c>
      <c r="Y12" s="39">
        <f>IF(COUNTA(A12:N12,P12)=0,"",IF(OR(A12="",B12="",C12="",D12="",E12="",F12="",G12="",H12="",I12="",J12="",K12="",L12="",M12="",N12="",P12=""),"Angaben fehlen",IF(O12="","Beschäftigungsart prüfen",IF(W12&gt;Parameter!$B$5,"Budget überschritten",IF(H12&gt;G12*(1+Parameter!$B$6),"Stunden über Toleranz","OK")))))</f>
        <v/>
      </c>
    </row>
    <row r="13">
      <c r="A13" s="31" t="inlineStr">
        <is>
          <t>FIK-009</t>
        </is>
      </c>
      <c r="B13" s="50" t="n">
        <v>46235</v>
      </c>
      <c r="C13" s="31" t="inlineStr">
        <is>
          <t>Catering</t>
        </is>
      </c>
      <c r="D13" s="31" t="inlineStr">
        <is>
          <t>Planstelle Catering B (fiktiv)</t>
        </is>
      </c>
      <c r="E13" s="31" t="inlineStr">
        <is>
          <t>Vollzeit</t>
        </is>
      </c>
      <c r="F13" s="31" t="inlineStr">
        <is>
          <t>Rolle Logistik Iota (fiktiv)</t>
        </is>
      </c>
      <c r="G13" s="33" t="n">
        <v>160</v>
      </c>
      <c r="H13" s="33" t="n">
        <v>162</v>
      </c>
      <c r="I13" s="34" t="n">
        <v>21</v>
      </c>
      <c r="J13" s="33" t="n">
        <v>25</v>
      </c>
      <c r="K13" s="33" t="n">
        <v>28</v>
      </c>
      <c r="L13" s="35" t="n">
        <v>0.25</v>
      </c>
      <c r="M13" s="34" t="n">
        <v>300</v>
      </c>
      <c r="N13" s="34" t="n">
        <v>350</v>
      </c>
      <c r="O13" s="36">
        <f>IF(OR(A13="",E13=""),"",IFERROR(VLOOKUP(E13,Parameter!$D$5:$E$8,2,FALSE),""))</f>
        <v/>
      </c>
      <c r="P13" s="31" t="inlineStr">
        <is>
          <t>Freigegeben</t>
        </is>
      </c>
      <c r="Q13" s="19">
        <f>IF(A13="","",IF(OR(G13="",I13=""),"",G13*I13))</f>
        <v/>
      </c>
      <c r="R13" s="19">
        <f>IF(A13="","",IF(OR(H13="",I13=""),"",H13*I13))</f>
        <v/>
      </c>
      <c r="S13" s="19">
        <f>IF(A13="","",IF(OR(J13="",I13="",L13=""),"",J13*I13*L13))</f>
        <v/>
      </c>
      <c r="T13" s="19">
        <f>IF(A13="","",IF(OR(K13="",I13="",L13=""),"",K13*I13*L13))</f>
        <v/>
      </c>
      <c r="U13" s="19">
        <f>IF(A13="","",IF(OR(Q13="",S13="",M13="",O13=""),"",(Q13+S13+M13)*(1+O13)))</f>
        <v/>
      </c>
      <c r="V13" s="19">
        <f>IF(A13="","",IF(OR(R13="",T13="",N13="",O13=""),"",(R13+T13+N13)*(1+O13)))</f>
        <v/>
      </c>
      <c r="W13" s="19">
        <f>IF(OR(U13="",V13=""),"",V13-U13)</f>
        <v/>
      </c>
      <c r="X13" s="36">
        <f>IF(OR(U13="",W13=""),"",IFERROR(W13/U13,""))</f>
        <v/>
      </c>
      <c r="Y13" s="37">
        <f>IF(COUNTA(A13:N13,P13)=0,"",IF(OR(A13="",B13="",C13="",D13="",E13="",F13="",G13="",H13="",I13="",J13="",K13="",L13="",M13="",N13="",P13=""),"Angaben fehlen",IF(O13="","Beschäftigungsart prüfen",IF(W13&gt;Parameter!$B$5,"Budget überschritten",IF(H13&gt;G13*(1+Parameter!$B$6),"Stunden über Toleranz","OK")))))</f>
        <v/>
      </c>
    </row>
    <row r="14">
      <c r="A14" s="31" t="inlineStr">
        <is>
          <t>FIK-010</t>
        </is>
      </c>
      <c r="B14" s="50" t="n">
        <v>46266</v>
      </c>
      <c r="C14" s="31" t="inlineStr">
        <is>
          <t>Service</t>
        </is>
      </c>
      <c r="D14" s="31" t="inlineStr">
        <is>
          <t>Planstelle Service C (fiktiv)</t>
        </is>
      </c>
      <c r="E14" s="31" t="inlineStr">
        <is>
          <t>Teilzeit</t>
        </is>
      </c>
      <c r="F14" s="31" t="inlineStr"/>
      <c r="G14" s="33" t="n">
        <v>110</v>
      </c>
      <c r="H14" s="33" t="n">
        <v>112</v>
      </c>
      <c r="I14" s="34" t="n">
        <v>16.8</v>
      </c>
      <c r="J14" s="33" t="n">
        <v>20</v>
      </c>
      <c r="K14" s="33" t="n">
        <v>22</v>
      </c>
      <c r="L14" s="35" t="n">
        <v>0.2</v>
      </c>
      <c r="M14" s="34" t="n">
        <v>100</v>
      </c>
      <c r="N14" s="34" t="n">
        <v>120</v>
      </c>
      <c r="O14" s="38">
        <f>IF(OR(A14="",E14=""),"",IFERROR(VLOOKUP(E14,Parameter!$D$5:$E$8,2,FALSE),""))</f>
        <v/>
      </c>
      <c r="P14" s="31" t="inlineStr">
        <is>
          <t>Planung</t>
        </is>
      </c>
      <c r="Q14" s="21">
        <f>IF(A14="","",IF(OR(G14="",I14=""),"",G14*I14))</f>
        <v/>
      </c>
      <c r="R14" s="21">
        <f>IF(A14="","",IF(OR(H14="",I14=""),"",H14*I14))</f>
        <v/>
      </c>
      <c r="S14" s="21">
        <f>IF(A14="","",IF(OR(J14="",I14="",L14=""),"",J14*I14*L14))</f>
        <v/>
      </c>
      <c r="T14" s="21">
        <f>IF(A14="","",IF(OR(K14="",I14="",L14=""),"",K14*I14*L14))</f>
        <v/>
      </c>
      <c r="U14" s="21">
        <f>IF(A14="","",IF(OR(Q14="",S14="",M14="",O14=""),"",(Q14+S14+M14)*(1+O14)))</f>
        <v/>
      </c>
      <c r="V14" s="21">
        <f>IF(A14="","",IF(OR(R14="",T14="",N14="",O14=""),"",(R14+T14+N14)*(1+O14)))</f>
        <v/>
      </c>
      <c r="W14" s="21">
        <f>IF(OR(U14="",V14=""),"",V14-U14)</f>
        <v/>
      </c>
      <c r="X14" s="38">
        <f>IF(OR(U14="",W14=""),"",IFERROR(W14/U14,""))</f>
        <v/>
      </c>
      <c r="Y14" s="39">
        <f>IF(COUNTA(A14:N14,P14)=0,"",IF(OR(A14="",B14="",C14="",D14="",E14="",F14="",G14="",H14="",I14="",J14="",K14="",L14="",M14="",N14="",P14=""),"Angaben fehlen",IF(O14="","Beschäftigungsart prüfen",IF(W14&gt;Parameter!$B$5,"Budget überschritten",IF(H14&gt;G14*(1+Parameter!$B$6),"Stunden über Toleranz","OK")))))</f>
        <v/>
      </c>
    </row>
    <row r="15">
      <c r="A15" s="31" t="n"/>
      <c r="B15" s="50" t="n"/>
      <c r="C15" s="31" t="n"/>
      <c r="D15" s="31" t="n"/>
      <c r="E15" s="31" t="n"/>
      <c r="F15" s="31" t="n"/>
      <c r="G15" s="33" t="n"/>
      <c r="H15" s="33" t="n"/>
      <c r="I15" s="34" t="n"/>
      <c r="J15" s="33" t="n"/>
      <c r="K15" s="33" t="n"/>
      <c r="L15" s="35" t="n"/>
      <c r="M15" s="34" t="n"/>
      <c r="N15" s="34" t="n"/>
      <c r="O15" s="36">
        <f>IF(OR(A15="",E15=""),"",IFERROR(VLOOKUP(E15,Parameter!$D$5:$E$8,2,FALSE),""))</f>
        <v/>
      </c>
      <c r="P15" s="31" t="n"/>
      <c r="Q15" s="19">
        <f>IF(A15="","",IF(OR(G15="",I15=""),"",G15*I15))</f>
        <v/>
      </c>
      <c r="R15" s="19">
        <f>IF(A15="","",IF(OR(H15="",I15=""),"",H15*I15))</f>
        <v/>
      </c>
      <c r="S15" s="19">
        <f>IF(A15="","",IF(OR(J15="",I15="",L15=""),"",J15*I15*L15))</f>
        <v/>
      </c>
      <c r="T15" s="19">
        <f>IF(A15="","",IF(OR(K15="",I15="",L15=""),"",K15*I15*L15))</f>
        <v/>
      </c>
      <c r="U15" s="19">
        <f>IF(A15="","",IF(OR(Q15="",S15="",M15="",O15=""),"",(Q15+S15+M15)*(1+O15)))</f>
        <v/>
      </c>
      <c r="V15" s="19">
        <f>IF(A15="","",IF(OR(R15="",T15="",N15="",O15=""),"",(R15+T15+N15)*(1+O15)))</f>
        <v/>
      </c>
      <c r="W15" s="19">
        <f>IF(OR(U15="",V15=""),"",V15-U15)</f>
        <v/>
      </c>
      <c r="X15" s="36">
        <f>IF(OR(U15="",W15=""),"",IFERROR(W15/U15,""))</f>
        <v/>
      </c>
      <c r="Y15" s="37">
        <f>IF(COUNTA(A15:N15,P15)=0,"",IF(OR(A15="",B15="",C15="",D15="",E15="",F15="",G15="",H15="",I15="",J15="",K15="",L15="",M15="",N15="",P15=""),"Angaben fehlen",IF(O15="","Beschäftigungsart prüfen",IF(W15&gt;Parameter!$B$5,"Budget überschritten",IF(H15&gt;G15*(1+Parameter!$B$6),"Stunden über Toleranz","OK")))))</f>
        <v/>
      </c>
    </row>
    <row r="16">
      <c r="A16" s="31" t="n"/>
      <c r="B16" s="50" t="n"/>
      <c r="C16" s="31" t="n"/>
      <c r="D16" s="31" t="n"/>
      <c r="E16" s="31" t="n"/>
      <c r="F16" s="31" t="n"/>
      <c r="G16" s="33" t="n"/>
      <c r="H16" s="33" t="n"/>
      <c r="I16" s="34" t="n"/>
      <c r="J16" s="33" t="n"/>
      <c r="K16" s="33" t="n"/>
      <c r="L16" s="35" t="n"/>
      <c r="M16" s="34" t="n"/>
      <c r="N16" s="34" t="n"/>
      <c r="O16" s="38">
        <f>IF(OR(A16="",E16=""),"",IFERROR(VLOOKUP(E16,Parameter!$D$5:$E$8,2,FALSE),""))</f>
        <v/>
      </c>
      <c r="P16" s="31" t="n"/>
      <c r="Q16" s="21">
        <f>IF(A16="","",IF(OR(G16="",I16=""),"",G16*I16))</f>
        <v/>
      </c>
      <c r="R16" s="21">
        <f>IF(A16="","",IF(OR(H16="",I16=""),"",H16*I16))</f>
        <v/>
      </c>
      <c r="S16" s="21">
        <f>IF(A16="","",IF(OR(J16="",I16="",L16=""),"",J16*I16*L16))</f>
        <v/>
      </c>
      <c r="T16" s="21">
        <f>IF(A16="","",IF(OR(K16="",I16="",L16=""),"",K16*I16*L16))</f>
        <v/>
      </c>
      <c r="U16" s="21">
        <f>IF(A16="","",IF(OR(Q16="",S16="",M16="",O16=""),"",(Q16+S16+M16)*(1+O16)))</f>
        <v/>
      </c>
      <c r="V16" s="21">
        <f>IF(A16="","",IF(OR(R16="",T16="",N16="",O16=""),"",(R16+T16+N16)*(1+O16)))</f>
        <v/>
      </c>
      <c r="W16" s="21">
        <f>IF(OR(U16="",V16=""),"",V16-U16)</f>
        <v/>
      </c>
      <c r="X16" s="38">
        <f>IF(OR(U16="",W16=""),"",IFERROR(W16/U16,""))</f>
        <v/>
      </c>
      <c r="Y16" s="39">
        <f>IF(COUNTA(A16:N16,P16)=0,"",IF(OR(A16="",B16="",C16="",D16="",E16="",F16="",G16="",H16="",I16="",J16="",K16="",L16="",M16="",N16="",P16=""),"Angaben fehlen",IF(O16="","Beschäftigungsart prüfen",IF(W16&gt;Parameter!$B$5,"Budget überschritten",IF(H16&gt;G16*(1+Parameter!$B$6),"Stunden über Toleranz","OK")))))</f>
        <v/>
      </c>
    </row>
    <row r="17">
      <c r="A17" s="31" t="n"/>
      <c r="B17" s="50" t="n"/>
      <c r="C17" s="31" t="n"/>
      <c r="D17" s="31" t="n"/>
      <c r="E17" s="31" t="n"/>
      <c r="F17" s="31" t="n"/>
      <c r="G17" s="33" t="n"/>
      <c r="H17" s="33" t="n"/>
      <c r="I17" s="34" t="n"/>
      <c r="J17" s="33" t="n"/>
      <c r="K17" s="33" t="n"/>
      <c r="L17" s="35" t="n"/>
      <c r="M17" s="34" t="n"/>
      <c r="N17" s="34" t="n"/>
      <c r="O17" s="36">
        <f>IF(OR(A17="",E17=""),"",IFERROR(VLOOKUP(E17,Parameter!$D$5:$E$8,2,FALSE),""))</f>
        <v/>
      </c>
      <c r="P17" s="31" t="n"/>
      <c r="Q17" s="19">
        <f>IF(A17="","",IF(OR(G17="",I17=""),"",G17*I17))</f>
        <v/>
      </c>
      <c r="R17" s="19">
        <f>IF(A17="","",IF(OR(H17="",I17=""),"",H17*I17))</f>
        <v/>
      </c>
      <c r="S17" s="19">
        <f>IF(A17="","",IF(OR(J17="",I17="",L17=""),"",J17*I17*L17))</f>
        <v/>
      </c>
      <c r="T17" s="19">
        <f>IF(A17="","",IF(OR(K17="",I17="",L17=""),"",K17*I17*L17))</f>
        <v/>
      </c>
      <c r="U17" s="19">
        <f>IF(A17="","",IF(OR(Q17="",S17="",M17="",O17=""),"",(Q17+S17+M17)*(1+O17)))</f>
        <v/>
      </c>
      <c r="V17" s="19">
        <f>IF(A17="","",IF(OR(R17="",T17="",N17="",O17=""),"",(R17+T17+N17)*(1+O17)))</f>
        <v/>
      </c>
      <c r="W17" s="19">
        <f>IF(OR(U17="",V17=""),"",V17-U17)</f>
        <v/>
      </c>
      <c r="X17" s="36">
        <f>IF(OR(U17="",W17=""),"",IFERROR(W17/U17,""))</f>
        <v/>
      </c>
      <c r="Y17" s="37">
        <f>IF(COUNTA(A17:N17,P17)=0,"",IF(OR(A17="",B17="",C17="",D17="",E17="",F17="",G17="",H17="",I17="",J17="",K17="",L17="",M17="",N17="",P17=""),"Angaben fehlen",IF(O17="","Beschäftigungsart prüfen",IF(W17&gt;Parameter!$B$5,"Budget überschritten",IF(H17&gt;G17*(1+Parameter!$B$6),"Stunden über Toleranz","OK")))))</f>
        <v/>
      </c>
    </row>
    <row r="18">
      <c r="A18" s="31" t="n"/>
      <c r="B18" s="50" t="n"/>
      <c r="C18" s="31" t="n"/>
      <c r="D18" s="31" t="n"/>
      <c r="E18" s="31" t="n"/>
      <c r="F18" s="31" t="n"/>
      <c r="G18" s="33" t="n"/>
      <c r="H18" s="33" t="n"/>
      <c r="I18" s="34" t="n"/>
      <c r="J18" s="33" t="n"/>
      <c r="K18" s="33" t="n"/>
      <c r="L18" s="35" t="n"/>
      <c r="M18" s="34" t="n"/>
      <c r="N18" s="34" t="n"/>
      <c r="O18" s="38">
        <f>IF(OR(A18="",E18=""),"",IFERROR(VLOOKUP(E18,Parameter!$D$5:$E$8,2,FALSE),""))</f>
        <v/>
      </c>
      <c r="P18" s="31" t="n"/>
      <c r="Q18" s="21">
        <f>IF(A18="","",IF(OR(G18="",I18=""),"",G18*I18))</f>
        <v/>
      </c>
      <c r="R18" s="21">
        <f>IF(A18="","",IF(OR(H18="",I18=""),"",H18*I18))</f>
        <v/>
      </c>
      <c r="S18" s="21">
        <f>IF(A18="","",IF(OR(J18="",I18="",L18=""),"",J18*I18*L18))</f>
        <v/>
      </c>
      <c r="T18" s="21">
        <f>IF(A18="","",IF(OR(K18="",I18="",L18=""),"",K18*I18*L18))</f>
        <v/>
      </c>
      <c r="U18" s="21">
        <f>IF(A18="","",IF(OR(Q18="",S18="",M18="",O18=""),"",(Q18+S18+M18)*(1+O18)))</f>
        <v/>
      </c>
      <c r="V18" s="21">
        <f>IF(A18="","",IF(OR(R18="",T18="",N18="",O18=""),"",(R18+T18+N18)*(1+O18)))</f>
        <v/>
      </c>
      <c r="W18" s="21">
        <f>IF(OR(U18="",V18=""),"",V18-U18)</f>
        <v/>
      </c>
      <c r="X18" s="38">
        <f>IF(OR(U18="",W18=""),"",IFERROR(W18/U18,""))</f>
        <v/>
      </c>
      <c r="Y18" s="39">
        <f>IF(COUNTA(A18:N18,P18)=0,"",IF(OR(A18="",B18="",C18="",D18="",E18="",F18="",G18="",H18="",I18="",J18="",K18="",L18="",M18="",N18="",P18=""),"Angaben fehlen",IF(O18="","Beschäftigungsart prüfen",IF(W18&gt;Parameter!$B$5,"Budget überschritten",IF(H18&gt;G18*(1+Parameter!$B$6),"Stunden über Toleranz","OK")))))</f>
        <v/>
      </c>
    </row>
    <row r="19">
      <c r="A19" s="31" t="n"/>
      <c r="B19" s="50" t="n"/>
      <c r="C19" s="31" t="n"/>
      <c r="D19" s="31" t="n"/>
      <c r="E19" s="31" t="n"/>
      <c r="F19" s="31" t="n"/>
      <c r="G19" s="33" t="n"/>
      <c r="H19" s="33" t="n"/>
      <c r="I19" s="34" t="n"/>
      <c r="J19" s="33" t="n"/>
      <c r="K19" s="33" t="n"/>
      <c r="L19" s="35" t="n"/>
      <c r="M19" s="34" t="n"/>
      <c r="N19" s="34" t="n"/>
      <c r="O19" s="36">
        <f>IF(OR(A19="",E19=""),"",IFERROR(VLOOKUP(E19,Parameter!$D$5:$E$8,2,FALSE),""))</f>
        <v/>
      </c>
      <c r="P19" s="31" t="n"/>
      <c r="Q19" s="19">
        <f>IF(A19="","",IF(OR(G19="",I19=""),"",G19*I19))</f>
        <v/>
      </c>
      <c r="R19" s="19">
        <f>IF(A19="","",IF(OR(H19="",I19=""),"",H19*I19))</f>
        <v/>
      </c>
      <c r="S19" s="19">
        <f>IF(A19="","",IF(OR(J19="",I19="",L19=""),"",J19*I19*L19))</f>
        <v/>
      </c>
      <c r="T19" s="19">
        <f>IF(A19="","",IF(OR(K19="",I19="",L19=""),"",K19*I19*L19))</f>
        <v/>
      </c>
      <c r="U19" s="19">
        <f>IF(A19="","",IF(OR(Q19="",S19="",M19="",O19=""),"",(Q19+S19+M19)*(1+O19)))</f>
        <v/>
      </c>
      <c r="V19" s="19">
        <f>IF(A19="","",IF(OR(R19="",T19="",N19="",O19=""),"",(R19+T19+N19)*(1+O19)))</f>
        <v/>
      </c>
      <c r="W19" s="19">
        <f>IF(OR(U19="",V19=""),"",V19-U19)</f>
        <v/>
      </c>
      <c r="X19" s="36">
        <f>IF(OR(U19="",W19=""),"",IFERROR(W19/U19,""))</f>
        <v/>
      </c>
      <c r="Y19" s="37">
        <f>IF(COUNTA(A19:N19,P19)=0,"",IF(OR(A19="",B19="",C19="",D19="",E19="",F19="",G19="",H19="",I19="",J19="",K19="",L19="",M19="",N19="",P19=""),"Angaben fehlen",IF(O19="","Beschäftigungsart prüfen",IF(W19&gt;Parameter!$B$5,"Budget überschritten",IF(H19&gt;G19*(1+Parameter!$B$6),"Stunden über Toleranz","OK")))))</f>
        <v/>
      </c>
    </row>
    <row r="20">
      <c r="A20" s="31" t="n"/>
      <c r="B20" s="50" t="n"/>
      <c r="C20" s="31" t="n"/>
      <c r="D20" s="31" t="n"/>
      <c r="E20" s="31" t="n"/>
      <c r="F20" s="31" t="n"/>
      <c r="G20" s="33" t="n"/>
      <c r="H20" s="33" t="n"/>
      <c r="I20" s="34" t="n"/>
      <c r="J20" s="33" t="n"/>
      <c r="K20" s="33" t="n"/>
      <c r="L20" s="35" t="n"/>
      <c r="M20" s="34" t="n"/>
      <c r="N20" s="34" t="n"/>
      <c r="O20" s="38">
        <f>IF(OR(A20="",E20=""),"",IFERROR(VLOOKUP(E20,Parameter!$D$5:$E$8,2,FALSE),""))</f>
        <v/>
      </c>
      <c r="P20" s="31" t="n"/>
      <c r="Q20" s="21">
        <f>IF(A20="","",IF(OR(G20="",I20=""),"",G20*I20))</f>
        <v/>
      </c>
      <c r="R20" s="21">
        <f>IF(A20="","",IF(OR(H20="",I20=""),"",H20*I20))</f>
        <v/>
      </c>
      <c r="S20" s="21">
        <f>IF(A20="","",IF(OR(J20="",I20="",L20=""),"",J20*I20*L20))</f>
        <v/>
      </c>
      <c r="T20" s="21">
        <f>IF(A20="","",IF(OR(K20="",I20="",L20=""),"",K20*I20*L20))</f>
        <v/>
      </c>
      <c r="U20" s="21">
        <f>IF(A20="","",IF(OR(Q20="",S20="",M20="",O20=""),"",(Q20+S20+M20)*(1+O20)))</f>
        <v/>
      </c>
      <c r="V20" s="21">
        <f>IF(A20="","",IF(OR(R20="",T20="",N20="",O20=""),"",(R20+T20+N20)*(1+O20)))</f>
        <v/>
      </c>
      <c r="W20" s="21">
        <f>IF(OR(U20="",V20=""),"",V20-U20)</f>
        <v/>
      </c>
      <c r="X20" s="38">
        <f>IF(OR(U20="",W20=""),"",IFERROR(W20/U20,""))</f>
        <v/>
      </c>
      <c r="Y20" s="39">
        <f>IF(COUNTA(A20:N20,P20)=0,"",IF(OR(A20="",B20="",C20="",D20="",E20="",F20="",G20="",H20="",I20="",J20="",K20="",L20="",M20="",N20="",P20=""),"Angaben fehlen",IF(O20="","Beschäftigungsart prüfen",IF(W20&gt;Parameter!$B$5,"Budget überschritten",IF(H20&gt;G20*(1+Parameter!$B$6),"Stunden über Toleranz","OK")))))</f>
        <v/>
      </c>
    </row>
    <row r="21">
      <c r="A21" s="31" t="n"/>
      <c r="B21" s="50" t="n"/>
      <c r="C21" s="31" t="n"/>
      <c r="D21" s="31" t="n"/>
      <c r="E21" s="31" t="n"/>
      <c r="F21" s="31" t="n"/>
      <c r="G21" s="33" t="n"/>
      <c r="H21" s="33" t="n"/>
      <c r="I21" s="34" t="n"/>
      <c r="J21" s="33" t="n"/>
      <c r="K21" s="33" t="n"/>
      <c r="L21" s="35" t="n"/>
      <c r="M21" s="34" t="n"/>
      <c r="N21" s="34" t="n"/>
      <c r="O21" s="36">
        <f>IF(OR(A21="",E21=""),"",IFERROR(VLOOKUP(E21,Parameter!$D$5:$E$8,2,FALSE),""))</f>
        <v/>
      </c>
      <c r="P21" s="31" t="n"/>
      <c r="Q21" s="19">
        <f>IF(A21="","",IF(OR(G21="",I21=""),"",G21*I21))</f>
        <v/>
      </c>
      <c r="R21" s="19">
        <f>IF(A21="","",IF(OR(H21="",I21=""),"",H21*I21))</f>
        <v/>
      </c>
      <c r="S21" s="19">
        <f>IF(A21="","",IF(OR(J21="",I21="",L21=""),"",J21*I21*L21))</f>
        <v/>
      </c>
      <c r="T21" s="19">
        <f>IF(A21="","",IF(OR(K21="",I21="",L21=""),"",K21*I21*L21))</f>
        <v/>
      </c>
      <c r="U21" s="19">
        <f>IF(A21="","",IF(OR(Q21="",S21="",M21="",O21=""),"",(Q21+S21+M21)*(1+O21)))</f>
        <v/>
      </c>
      <c r="V21" s="19">
        <f>IF(A21="","",IF(OR(R21="",T21="",N21="",O21=""),"",(R21+T21+N21)*(1+O21)))</f>
        <v/>
      </c>
      <c r="W21" s="19">
        <f>IF(OR(U21="",V21=""),"",V21-U21)</f>
        <v/>
      </c>
      <c r="X21" s="36">
        <f>IF(OR(U21="",W21=""),"",IFERROR(W21/U21,""))</f>
        <v/>
      </c>
      <c r="Y21" s="37">
        <f>IF(COUNTA(A21:N21,P21)=0,"",IF(OR(A21="",B21="",C21="",D21="",E21="",F21="",G21="",H21="",I21="",J21="",K21="",L21="",M21="",N21="",P21=""),"Angaben fehlen",IF(O21="","Beschäftigungsart prüfen",IF(W21&gt;Parameter!$B$5,"Budget überschritten",IF(H21&gt;G21*(1+Parameter!$B$6),"Stunden über Toleranz","OK")))))</f>
        <v/>
      </c>
    </row>
    <row r="22">
      <c r="A22" s="31" t="n"/>
      <c r="B22" s="50" t="n"/>
      <c r="C22" s="31" t="n"/>
      <c r="D22" s="31" t="n"/>
      <c r="E22" s="31" t="n"/>
      <c r="F22" s="31" t="n"/>
      <c r="G22" s="33" t="n"/>
      <c r="H22" s="33" t="n"/>
      <c r="I22" s="34" t="n"/>
      <c r="J22" s="33" t="n"/>
      <c r="K22" s="33" t="n"/>
      <c r="L22" s="35" t="n"/>
      <c r="M22" s="34" t="n"/>
      <c r="N22" s="34" t="n"/>
      <c r="O22" s="38">
        <f>IF(OR(A22="",E22=""),"",IFERROR(VLOOKUP(E22,Parameter!$D$5:$E$8,2,FALSE),""))</f>
        <v/>
      </c>
      <c r="P22" s="31" t="n"/>
      <c r="Q22" s="21">
        <f>IF(A22="","",IF(OR(G22="",I22=""),"",G22*I22))</f>
        <v/>
      </c>
      <c r="R22" s="21">
        <f>IF(A22="","",IF(OR(H22="",I22=""),"",H22*I22))</f>
        <v/>
      </c>
      <c r="S22" s="21">
        <f>IF(A22="","",IF(OR(J22="",I22="",L22=""),"",J22*I22*L22))</f>
        <v/>
      </c>
      <c r="T22" s="21">
        <f>IF(A22="","",IF(OR(K22="",I22="",L22=""),"",K22*I22*L22))</f>
        <v/>
      </c>
      <c r="U22" s="21">
        <f>IF(A22="","",IF(OR(Q22="",S22="",M22="",O22=""),"",(Q22+S22+M22)*(1+O22)))</f>
        <v/>
      </c>
      <c r="V22" s="21">
        <f>IF(A22="","",IF(OR(R22="",T22="",N22="",O22=""),"",(R22+T22+N22)*(1+O22)))</f>
        <v/>
      </c>
      <c r="W22" s="21">
        <f>IF(OR(U22="",V22=""),"",V22-U22)</f>
        <v/>
      </c>
      <c r="X22" s="38">
        <f>IF(OR(U22="",W22=""),"",IFERROR(W22/U22,""))</f>
        <v/>
      </c>
      <c r="Y22" s="39">
        <f>IF(COUNTA(A22:N22,P22)=0,"",IF(OR(A22="",B22="",C22="",D22="",E22="",F22="",G22="",H22="",I22="",J22="",K22="",L22="",M22="",N22="",P22=""),"Angaben fehlen",IF(O22="","Beschäftigungsart prüfen",IF(W22&gt;Parameter!$B$5,"Budget überschritten",IF(H22&gt;G22*(1+Parameter!$B$6),"Stunden über Toleranz","OK")))))</f>
        <v/>
      </c>
    </row>
    <row r="23">
      <c r="A23" s="31" t="n"/>
      <c r="B23" s="50" t="n"/>
      <c r="C23" s="31" t="n"/>
      <c r="D23" s="31" t="n"/>
      <c r="E23" s="31" t="n"/>
      <c r="F23" s="31" t="n"/>
      <c r="G23" s="33" t="n"/>
      <c r="H23" s="33" t="n"/>
      <c r="I23" s="34" t="n"/>
      <c r="J23" s="33" t="n"/>
      <c r="K23" s="33" t="n"/>
      <c r="L23" s="35" t="n"/>
      <c r="M23" s="34" t="n"/>
      <c r="N23" s="34" t="n"/>
      <c r="O23" s="36">
        <f>IF(OR(A23="",E23=""),"",IFERROR(VLOOKUP(E23,Parameter!$D$5:$E$8,2,FALSE),""))</f>
        <v/>
      </c>
      <c r="P23" s="31" t="n"/>
      <c r="Q23" s="19">
        <f>IF(A23="","",IF(OR(G23="",I23=""),"",G23*I23))</f>
        <v/>
      </c>
      <c r="R23" s="19">
        <f>IF(A23="","",IF(OR(H23="",I23=""),"",H23*I23))</f>
        <v/>
      </c>
      <c r="S23" s="19">
        <f>IF(A23="","",IF(OR(J23="",I23="",L23=""),"",J23*I23*L23))</f>
        <v/>
      </c>
      <c r="T23" s="19">
        <f>IF(A23="","",IF(OR(K23="",I23="",L23=""),"",K23*I23*L23))</f>
        <v/>
      </c>
      <c r="U23" s="19">
        <f>IF(A23="","",IF(OR(Q23="",S23="",M23="",O23=""),"",(Q23+S23+M23)*(1+O23)))</f>
        <v/>
      </c>
      <c r="V23" s="19">
        <f>IF(A23="","",IF(OR(R23="",T23="",N23="",O23=""),"",(R23+T23+N23)*(1+O23)))</f>
        <v/>
      </c>
      <c r="W23" s="19">
        <f>IF(OR(U23="",V23=""),"",V23-U23)</f>
        <v/>
      </c>
      <c r="X23" s="36">
        <f>IF(OR(U23="",W23=""),"",IFERROR(W23/U23,""))</f>
        <v/>
      </c>
      <c r="Y23" s="37">
        <f>IF(COUNTA(A23:N23,P23)=0,"",IF(OR(A23="",B23="",C23="",D23="",E23="",F23="",G23="",H23="",I23="",J23="",K23="",L23="",M23="",N23="",P23=""),"Angaben fehlen",IF(O23="","Beschäftigungsart prüfen",IF(W23&gt;Parameter!$B$5,"Budget überschritten",IF(H23&gt;G23*(1+Parameter!$B$6),"Stunden über Toleranz","OK")))))</f>
        <v/>
      </c>
    </row>
    <row r="24">
      <c r="A24" s="31" t="n"/>
      <c r="B24" s="50" t="n"/>
      <c r="C24" s="31" t="n"/>
      <c r="D24" s="31" t="n"/>
      <c r="E24" s="31" t="n"/>
      <c r="F24" s="31" t="n"/>
      <c r="G24" s="33" t="n"/>
      <c r="H24" s="33" t="n"/>
      <c r="I24" s="34" t="n"/>
      <c r="J24" s="33" t="n"/>
      <c r="K24" s="33" t="n"/>
      <c r="L24" s="35" t="n"/>
      <c r="M24" s="34" t="n"/>
      <c r="N24" s="34" t="n"/>
      <c r="O24" s="38">
        <f>IF(OR(A24="",E24=""),"",IFERROR(VLOOKUP(E24,Parameter!$D$5:$E$8,2,FALSE),""))</f>
        <v/>
      </c>
      <c r="P24" s="31" t="n"/>
      <c r="Q24" s="21">
        <f>IF(A24="","",IF(OR(G24="",I24=""),"",G24*I24))</f>
        <v/>
      </c>
      <c r="R24" s="21">
        <f>IF(A24="","",IF(OR(H24="",I24=""),"",H24*I24))</f>
        <v/>
      </c>
      <c r="S24" s="21">
        <f>IF(A24="","",IF(OR(J24="",I24="",L24=""),"",J24*I24*L24))</f>
        <v/>
      </c>
      <c r="T24" s="21">
        <f>IF(A24="","",IF(OR(K24="",I24="",L24=""),"",K24*I24*L24))</f>
        <v/>
      </c>
      <c r="U24" s="21">
        <f>IF(A24="","",IF(OR(Q24="",S24="",M24="",O24=""),"",(Q24+S24+M24)*(1+O24)))</f>
        <v/>
      </c>
      <c r="V24" s="21">
        <f>IF(A24="","",IF(OR(R24="",T24="",N24="",O24=""),"",(R24+T24+N24)*(1+O24)))</f>
        <v/>
      </c>
      <c r="W24" s="21">
        <f>IF(OR(U24="",V24=""),"",V24-U24)</f>
        <v/>
      </c>
      <c r="X24" s="38">
        <f>IF(OR(U24="",W24=""),"",IFERROR(W24/U24,""))</f>
        <v/>
      </c>
      <c r="Y24" s="39">
        <f>IF(COUNTA(A24:N24,P24)=0,"",IF(OR(A24="",B24="",C24="",D24="",E24="",F24="",G24="",H24="",I24="",J24="",K24="",L24="",M24="",N24="",P24=""),"Angaben fehlen",IF(O24="","Beschäftigungsart prüfen",IF(W24&gt;Parameter!$B$5,"Budget überschritten",IF(H24&gt;G24*(1+Parameter!$B$6),"Stunden über Toleranz","OK")))))</f>
        <v/>
      </c>
    </row>
    <row r="25">
      <c r="A25" s="31" t="n"/>
      <c r="B25" s="50" t="n"/>
      <c r="C25" s="31" t="n"/>
      <c r="D25" s="31" t="n"/>
      <c r="E25" s="31" t="n"/>
      <c r="F25" s="31" t="n"/>
      <c r="G25" s="33" t="n"/>
      <c r="H25" s="33" t="n"/>
      <c r="I25" s="34" t="n"/>
      <c r="J25" s="33" t="n"/>
      <c r="K25" s="33" t="n"/>
      <c r="L25" s="35" t="n"/>
      <c r="M25" s="34" t="n"/>
      <c r="N25" s="34" t="n"/>
      <c r="O25" s="36">
        <f>IF(OR(A25="",E25=""),"",IFERROR(VLOOKUP(E25,Parameter!$D$5:$E$8,2,FALSE),""))</f>
        <v/>
      </c>
      <c r="P25" s="31" t="n"/>
      <c r="Q25" s="19">
        <f>IF(A25="","",IF(OR(G25="",I25=""),"",G25*I25))</f>
        <v/>
      </c>
      <c r="R25" s="19">
        <f>IF(A25="","",IF(OR(H25="",I25=""),"",H25*I25))</f>
        <v/>
      </c>
      <c r="S25" s="19">
        <f>IF(A25="","",IF(OR(J25="",I25="",L25=""),"",J25*I25*L25))</f>
        <v/>
      </c>
      <c r="T25" s="19">
        <f>IF(A25="","",IF(OR(K25="",I25="",L25=""),"",K25*I25*L25))</f>
        <v/>
      </c>
      <c r="U25" s="19">
        <f>IF(A25="","",IF(OR(Q25="",S25="",M25="",O25=""),"",(Q25+S25+M25)*(1+O25)))</f>
        <v/>
      </c>
      <c r="V25" s="19">
        <f>IF(A25="","",IF(OR(R25="",T25="",N25="",O25=""),"",(R25+T25+N25)*(1+O25)))</f>
        <v/>
      </c>
      <c r="W25" s="19">
        <f>IF(OR(U25="",V25=""),"",V25-U25)</f>
        <v/>
      </c>
      <c r="X25" s="36">
        <f>IF(OR(U25="",W25=""),"",IFERROR(W25/U25,""))</f>
        <v/>
      </c>
      <c r="Y25" s="37">
        <f>IF(COUNTA(A25:N25,P25)=0,"",IF(OR(A25="",B25="",C25="",D25="",E25="",F25="",G25="",H25="",I25="",J25="",K25="",L25="",M25="",N25="",P25=""),"Angaben fehlen",IF(O25="","Beschäftigungsart prüfen",IF(W25&gt;Parameter!$B$5,"Budget überschritten",IF(H25&gt;G25*(1+Parameter!$B$6),"Stunden über Toleranz","OK")))))</f>
        <v/>
      </c>
    </row>
    <row r="26">
      <c r="A26" s="31" t="n"/>
      <c r="B26" s="50" t="n"/>
      <c r="C26" s="31" t="n"/>
      <c r="D26" s="31" t="n"/>
      <c r="E26" s="31" t="n"/>
      <c r="F26" s="31" t="n"/>
      <c r="G26" s="33" t="n"/>
      <c r="H26" s="33" t="n"/>
      <c r="I26" s="34" t="n"/>
      <c r="J26" s="33" t="n"/>
      <c r="K26" s="33" t="n"/>
      <c r="L26" s="35" t="n"/>
      <c r="M26" s="34" t="n"/>
      <c r="N26" s="34" t="n"/>
      <c r="O26" s="38">
        <f>IF(OR(A26="",E26=""),"",IFERROR(VLOOKUP(E26,Parameter!$D$5:$E$8,2,FALSE),""))</f>
        <v/>
      </c>
      <c r="P26" s="31" t="n"/>
      <c r="Q26" s="21">
        <f>IF(A26="","",IF(OR(G26="",I26=""),"",G26*I26))</f>
        <v/>
      </c>
      <c r="R26" s="21">
        <f>IF(A26="","",IF(OR(H26="",I26=""),"",H26*I26))</f>
        <v/>
      </c>
      <c r="S26" s="21">
        <f>IF(A26="","",IF(OR(J26="",I26="",L26=""),"",J26*I26*L26))</f>
        <v/>
      </c>
      <c r="T26" s="21">
        <f>IF(A26="","",IF(OR(K26="",I26="",L26=""),"",K26*I26*L26))</f>
        <v/>
      </c>
      <c r="U26" s="21">
        <f>IF(A26="","",IF(OR(Q26="",S26="",M26="",O26=""),"",(Q26+S26+M26)*(1+O26)))</f>
        <v/>
      </c>
      <c r="V26" s="21">
        <f>IF(A26="","",IF(OR(R26="",T26="",N26="",O26=""),"",(R26+T26+N26)*(1+O26)))</f>
        <v/>
      </c>
      <c r="W26" s="21">
        <f>IF(OR(U26="",V26=""),"",V26-U26)</f>
        <v/>
      </c>
      <c r="X26" s="38">
        <f>IF(OR(U26="",W26=""),"",IFERROR(W26/U26,""))</f>
        <v/>
      </c>
      <c r="Y26" s="39">
        <f>IF(COUNTA(A26:N26,P26)=0,"",IF(OR(A26="",B26="",C26="",D26="",E26="",F26="",G26="",H26="",I26="",J26="",K26="",L26="",M26="",N26="",P26=""),"Angaben fehlen",IF(O26="","Beschäftigungsart prüfen",IF(W26&gt;Parameter!$B$5,"Budget überschritten",IF(H26&gt;G26*(1+Parameter!$B$6),"Stunden über Toleranz","OK")))))</f>
        <v/>
      </c>
    </row>
    <row r="27">
      <c r="A27" s="31" t="n"/>
      <c r="B27" s="50" t="n"/>
      <c r="C27" s="31" t="n"/>
      <c r="D27" s="31" t="n"/>
      <c r="E27" s="31" t="n"/>
      <c r="F27" s="31" t="n"/>
      <c r="G27" s="33" t="n"/>
      <c r="H27" s="33" t="n"/>
      <c r="I27" s="34" t="n"/>
      <c r="J27" s="33" t="n"/>
      <c r="K27" s="33" t="n"/>
      <c r="L27" s="35" t="n"/>
      <c r="M27" s="34" t="n"/>
      <c r="N27" s="34" t="n"/>
      <c r="O27" s="36">
        <f>IF(OR(A27="",E27=""),"",IFERROR(VLOOKUP(E27,Parameter!$D$5:$E$8,2,FALSE),""))</f>
        <v/>
      </c>
      <c r="P27" s="31" t="n"/>
      <c r="Q27" s="19">
        <f>IF(A27="","",IF(OR(G27="",I27=""),"",G27*I27))</f>
        <v/>
      </c>
      <c r="R27" s="19">
        <f>IF(A27="","",IF(OR(H27="",I27=""),"",H27*I27))</f>
        <v/>
      </c>
      <c r="S27" s="19">
        <f>IF(A27="","",IF(OR(J27="",I27="",L27=""),"",J27*I27*L27))</f>
        <v/>
      </c>
      <c r="T27" s="19">
        <f>IF(A27="","",IF(OR(K27="",I27="",L27=""),"",K27*I27*L27))</f>
        <v/>
      </c>
      <c r="U27" s="19">
        <f>IF(A27="","",IF(OR(Q27="",S27="",M27="",O27=""),"",(Q27+S27+M27)*(1+O27)))</f>
        <v/>
      </c>
      <c r="V27" s="19">
        <f>IF(A27="","",IF(OR(R27="",T27="",N27="",O27=""),"",(R27+T27+N27)*(1+O27)))</f>
        <v/>
      </c>
      <c r="W27" s="19">
        <f>IF(OR(U27="",V27=""),"",V27-U27)</f>
        <v/>
      </c>
      <c r="X27" s="36">
        <f>IF(OR(U27="",W27=""),"",IFERROR(W27/U27,""))</f>
        <v/>
      </c>
      <c r="Y27" s="37">
        <f>IF(COUNTA(A27:N27,P27)=0,"",IF(OR(A27="",B27="",C27="",D27="",E27="",F27="",G27="",H27="",I27="",J27="",K27="",L27="",M27="",N27="",P27=""),"Angaben fehlen",IF(O27="","Beschäftigungsart prüfen",IF(W27&gt;Parameter!$B$5,"Budget überschritten",IF(H27&gt;G27*(1+Parameter!$B$6),"Stunden über Toleranz","OK")))))</f>
        <v/>
      </c>
    </row>
    <row r="28">
      <c r="A28" s="31" t="n"/>
      <c r="B28" s="50" t="n"/>
      <c r="C28" s="31" t="n"/>
      <c r="D28" s="31" t="n"/>
      <c r="E28" s="31" t="n"/>
      <c r="F28" s="31" t="n"/>
      <c r="G28" s="33" t="n"/>
      <c r="H28" s="33" t="n"/>
      <c r="I28" s="34" t="n"/>
      <c r="J28" s="33" t="n"/>
      <c r="K28" s="33" t="n"/>
      <c r="L28" s="35" t="n"/>
      <c r="M28" s="34" t="n"/>
      <c r="N28" s="34" t="n"/>
      <c r="O28" s="38">
        <f>IF(OR(A28="",E28=""),"",IFERROR(VLOOKUP(E28,Parameter!$D$5:$E$8,2,FALSE),""))</f>
        <v/>
      </c>
      <c r="P28" s="31" t="n"/>
      <c r="Q28" s="21">
        <f>IF(A28="","",IF(OR(G28="",I28=""),"",G28*I28))</f>
        <v/>
      </c>
      <c r="R28" s="21">
        <f>IF(A28="","",IF(OR(H28="",I28=""),"",H28*I28))</f>
        <v/>
      </c>
      <c r="S28" s="21">
        <f>IF(A28="","",IF(OR(J28="",I28="",L28=""),"",J28*I28*L28))</f>
        <v/>
      </c>
      <c r="T28" s="21">
        <f>IF(A28="","",IF(OR(K28="",I28="",L28=""),"",K28*I28*L28))</f>
        <v/>
      </c>
      <c r="U28" s="21">
        <f>IF(A28="","",IF(OR(Q28="",S28="",M28="",O28=""),"",(Q28+S28+M28)*(1+O28)))</f>
        <v/>
      </c>
      <c r="V28" s="21">
        <f>IF(A28="","",IF(OR(R28="",T28="",N28="",O28=""),"",(R28+T28+N28)*(1+O28)))</f>
        <v/>
      </c>
      <c r="W28" s="21">
        <f>IF(OR(U28="",V28=""),"",V28-U28)</f>
        <v/>
      </c>
      <c r="X28" s="38">
        <f>IF(OR(U28="",W28=""),"",IFERROR(W28/U28,""))</f>
        <v/>
      </c>
      <c r="Y28" s="39">
        <f>IF(COUNTA(A28:N28,P28)=0,"",IF(OR(A28="",B28="",C28="",D28="",E28="",F28="",G28="",H28="",I28="",J28="",K28="",L28="",M28="",N28="",P28=""),"Angaben fehlen",IF(O28="","Beschäftigungsart prüfen",IF(W28&gt;Parameter!$B$5,"Budget überschritten",IF(H28&gt;G28*(1+Parameter!$B$6),"Stunden über Toleranz","OK")))))</f>
        <v/>
      </c>
    </row>
    <row r="29">
      <c r="A29" s="31" t="n"/>
      <c r="B29" s="50" t="n"/>
      <c r="C29" s="31" t="n"/>
      <c r="D29" s="31" t="n"/>
      <c r="E29" s="31" t="n"/>
      <c r="F29" s="31" t="n"/>
      <c r="G29" s="33" t="n"/>
      <c r="H29" s="33" t="n"/>
      <c r="I29" s="34" t="n"/>
      <c r="J29" s="33" t="n"/>
      <c r="K29" s="33" t="n"/>
      <c r="L29" s="35" t="n"/>
      <c r="M29" s="34" t="n"/>
      <c r="N29" s="34" t="n"/>
      <c r="O29" s="36">
        <f>IF(OR(A29="",E29=""),"",IFERROR(VLOOKUP(E29,Parameter!$D$5:$E$8,2,FALSE),""))</f>
        <v/>
      </c>
      <c r="P29" s="31" t="n"/>
      <c r="Q29" s="19">
        <f>IF(A29="","",IF(OR(G29="",I29=""),"",G29*I29))</f>
        <v/>
      </c>
      <c r="R29" s="19">
        <f>IF(A29="","",IF(OR(H29="",I29=""),"",H29*I29))</f>
        <v/>
      </c>
      <c r="S29" s="19">
        <f>IF(A29="","",IF(OR(J29="",I29="",L29=""),"",J29*I29*L29))</f>
        <v/>
      </c>
      <c r="T29" s="19">
        <f>IF(A29="","",IF(OR(K29="",I29="",L29=""),"",K29*I29*L29))</f>
        <v/>
      </c>
      <c r="U29" s="19">
        <f>IF(A29="","",IF(OR(Q29="",S29="",M29="",O29=""),"",(Q29+S29+M29)*(1+O29)))</f>
        <v/>
      </c>
      <c r="V29" s="19">
        <f>IF(A29="","",IF(OR(R29="",T29="",N29="",O29=""),"",(R29+T29+N29)*(1+O29)))</f>
        <v/>
      </c>
      <c r="W29" s="19">
        <f>IF(OR(U29="",V29=""),"",V29-U29)</f>
        <v/>
      </c>
      <c r="X29" s="36">
        <f>IF(OR(U29="",W29=""),"",IFERROR(W29/U29,""))</f>
        <v/>
      </c>
      <c r="Y29" s="37">
        <f>IF(COUNTA(A29:N29,P29)=0,"",IF(OR(A29="",B29="",C29="",D29="",E29="",F29="",G29="",H29="",I29="",J29="",K29="",L29="",M29="",N29="",P29=""),"Angaben fehlen",IF(O29="","Beschäftigungsart prüfen",IF(W29&gt;Parameter!$B$5,"Budget überschritten",IF(H29&gt;G29*(1+Parameter!$B$6),"Stunden über Toleranz","OK")))))</f>
        <v/>
      </c>
    </row>
    <row r="30">
      <c r="A30" s="31" t="n"/>
      <c r="B30" s="50" t="n"/>
      <c r="C30" s="31" t="n"/>
      <c r="D30" s="31" t="n"/>
      <c r="E30" s="31" t="n"/>
      <c r="F30" s="31" t="n"/>
      <c r="G30" s="33" t="n"/>
      <c r="H30" s="33" t="n"/>
      <c r="I30" s="34" t="n"/>
      <c r="J30" s="33" t="n"/>
      <c r="K30" s="33" t="n"/>
      <c r="L30" s="35" t="n"/>
      <c r="M30" s="34" t="n"/>
      <c r="N30" s="34" t="n"/>
      <c r="O30" s="38">
        <f>IF(OR(A30="",E30=""),"",IFERROR(VLOOKUP(E30,Parameter!$D$5:$E$8,2,FALSE),""))</f>
        <v/>
      </c>
      <c r="P30" s="31" t="n"/>
      <c r="Q30" s="21">
        <f>IF(A30="","",IF(OR(G30="",I30=""),"",G30*I30))</f>
        <v/>
      </c>
      <c r="R30" s="21">
        <f>IF(A30="","",IF(OR(H30="",I30=""),"",H30*I30))</f>
        <v/>
      </c>
      <c r="S30" s="21">
        <f>IF(A30="","",IF(OR(J30="",I30="",L30=""),"",J30*I30*L30))</f>
        <v/>
      </c>
      <c r="T30" s="21">
        <f>IF(A30="","",IF(OR(K30="",I30="",L30=""),"",K30*I30*L30))</f>
        <v/>
      </c>
      <c r="U30" s="21">
        <f>IF(A30="","",IF(OR(Q30="",S30="",M30="",O30=""),"",(Q30+S30+M30)*(1+O30)))</f>
        <v/>
      </c>
      <c r="V30" s="21">
        <f>IF(A30="","",IF(OR(R30="",T30="",N30="",O30=""),"",(R30+T30+N30)*(1+O30)))</f>
        <v/>
      </c>
      <c r="W30" s="21">
        <f>IF(OR(U30="",V30=""),"",V30-U30)</f>
        <v/>
      </c>
      <c r="X30" s="38">
        <f>IF(OR(U30="",W30=""),"",IFERROR(W30/U30,""))</f>
        <v/>
      </c>
      <c r="Y30" s="39">
        <f>IF(COUNTA(A30:N30,P30)=0,"",IF(OR(A30="",B30="",C30="",D30="",E30="",F30="",G30="",H30="",I30="",J30="",K30="",L30="",M30="",N30="",P30=""),"Angaben fehlen",IF(O30="","Beschäftigungsart prüfen",IF(W30&gt;Parameter!$B$5,"Budget überschritten",IF(H30&gt;G30*(1+Parameter!$B$6),"Stunden über Toleranz","OK")))))</f>
        <v/>
      </c>
    </row>
    <row r="31">
      <c r="A31" s="31" t="n"/>
      <c r="B31" s="50" t="n"/>
      <c r="C31" s="31" t="n"/>
      <c r="D31" s="31" t="n"/>
      <c r="E31" s="31" t="n"/>
      <c r="F31" s="31" t="n"/>
      <c r="G31" s="33" t="n"/>
      <c r="H31" s="33" t="n"/>
      <c r="I31" s="34" t="n"/>
      <c r="J31" s="33" t="n"/>
      <c r="K31" s="33" t="n"/>
      <c r="L31" s="35" t="n"/>
      <c r="M31" s="34" t="n"/>
      <c r="N31" s="34" t="n"/>
      <c r="O31" s="36">
        <f>IF(OR(A31="",E31=""),"",IFERROR(VLOOKUP(E31,Parameter!$D$5:$E$8,2,FALSE),""))</f>
        <v/>
      </c>
      <c r="P31" s="31" t="n"/>
      <c r="Q31" s="19">
        <f>IF(A31="","",IF(OR(G31="",I31=""),"",G31*I31))</f>
        <v/>
      </c>
      <c r="R31" s="19">
        <f>IF(A31="","",IF(OR(H31="",I31=""),"",H31*I31))</f>
        <v/>
      </c>
      <c r="S31" s="19">
        <f>IF(A31="","",IF(OR(J31="",I31="",L31=""),"",J31*I31*L31))</f>
        <v/>
      </c>
      <c r="T31" s="19">
        <f>IF(A31="","",IF(OR(K31="",I31="",L31=""),"",K31*I31*L31))</f>
        <v/>
      </c>
      <c r="U31" s="19">
        <f>IF(A31="","",IF(OR(Q31="",S31="",M31="",O31=""),"",(Q31+S31+M31)*(1+O31)))</f>
        <v/>
      </c>
      <c r="V31" s="19">
        <f>IF(A31="","",IF(OR(R31="",T31="",N31="",O31=""),"",(R31+T31+N31)*(1+O31)))</f>
        <v/>
      </c>
      <c r="W31" s="19">
        <f>IF(OR(U31="",V31=""),"",V31-U31)</f>
        <v/>
      </c>
      <c r="X31" s="36">
        <f>IF(OR(U31="",W31=""),"",IFERROR(W31/U31,""))</f>
        <v/>
      </c>
      <c r="Y31" s="37">
        <f>IF(COUNTA(A31:N31,P31)=0,"",IF(OR(A31="",B31="",C31="",D31="",E31="",F31="",G31="",H31="",I31="",J31="",K31="",L31="",M31="",N31="",P31=""),"Angaben fehlen",IF(O31="","Beschäftigungsart prüfen",IF(W31&gt;Parameter!$B$5,"Budget überschritten",IF(H31&gt;G31*(1+Parameter!$B$6),"Stunden über Toleranz","OK")))))</f>
        <v/>
      </c>
    </row>
    <row r="32">
      <c r="A32" s="31" t="n"/>
      <c r="B32" s="50" t="n"/>
      <c r="C32" s="31" t="n"/>
      <c r="D32" s="31" t="n"/>
      <c r="E32" s="31" t="n"/>
      <c r="F32" s="31" t="n"/>
      <c r="G32" s="33" t="n"/>
      <c r="H32" s="33" t="n"/>
      <c r="I32" s="34" t="n"/>
      <c r="J32" s="33" t="n"/>
      <c r="K32" s="33" t="n"/>
      <c r="L32" s="35" t="n"/>
      <c r="M32" s="34" t="n"/>
      <c r="N32" s="34" t="n"/>
      <c r="O32" s="38">
        <f>IF(OR(A32="",E32=""),"",IFERROR(VLOOKUP(E32,Parameter!$D$5:$E$8,2,FALSE),""))</f>
        <v/>
      </c>
      <c r="P32" s="31" t="n"/>
      <c r="Q32" s="21">
        <f>IF(A32="","",IF(OR(G32="",I32=""),"",G32*I32))</f>
        <v/>
      </c>
      <c r="R32" s="21">
        <f>IF(A32="","",IF(OR(H32="",I32=""),"",H32*I32))</f>
        <v/>
      </c>
      <c r="S32" s="21">
        <f>IF(A32="","",IF(OR(J32="",I32="",L32=""),"",J32*I32*L32))</f>
        <v/>
      </c>
      <c r="T32" s="21">
        <f>IF(A32="","",IF(OR(K32="",I32="",L32=""),"",K32*I32*L32))</f>
        <v/>
      </c>
      <c r="U32" s="21">
        <f>IF(A32="","",IF(OR(Q32="",S32="",M32="",O32=""),"",(Q32+S32+M32)*(1+O32)))</f>
        <v/>
      </c>
      <c r="V32" s="21">
        <f>IF(A32="","",IF(OR(R32="",T32="",N32="",O32=""),"",(R32+T32+N32)*(1+O32)))</f>
        <v/>
      </c>
      <c r="W32" s="21">
        <f>IF(OR(U32="",V32=""),"",V32-U32)</f>
        <v/>
      </c>
      <c r="X32" s="38">
        <f>IF(OR(U32="",W32=""),"",IFERROR(W32/U32,""))</f>
        <v/>
      </c>
      <c r="Y32" s="39">
        <f>IF(COUNTA(A32:N32,P32)=0,"",IF(OR(A32="",B32="",C32="",D32="",E32="",F32="",G32="",H32="",I32="",J32="",K32="",L32="",M32="",N32="",P32=""),"Angaben fehlen",IF(O32="","Beschäftigungsart prüfen",IF(W32&gt;Parameter!$B$5,"Budget überschritten",IF(H32&gt;G32*(1+Parameter!$B$6),"Stunden über Toleranz","OK")))))</f>
        <v/>
      </c>
    </row>
    <row r="33">
      <c r="A33" s="31" t="n"/>
      <c r="B33" s="50" t="n"/>
      <c r="C33" s="31" t="n"/>
      <c r="D33" s="31" t="n"/>
      <c r="E33" s="31" t="n"/>
      <c r="F33" s="31" t="n"/>
      <c r="G33" s="33" t="n"/>
      <c r="H33" s="33" t="n"/>
      <c r="I33" s="34" t="n"/>
      <c r="J33" s="33" t="n"/>
      <c r="K33" s="33" t="n"/>
      <c r="L33" s="35" t="n"/>
      <c r="M33" s="34" t="n"/>
      <c r="N33" s="34" t="n"/>
      <c r="O33" s="36">
        <f>IF(OR(A33="",E33=""),"",IFERROR(VLOOKUP(E33,Parameter!$D$5:$E$8,2,FALSE),""))</f>
        <v/>
      </c>
      <c r="P33" s="31" t="n"/>
      <c r="Q33" s="19">
        <f>IF(A33="","",IF(OR(G33="",I33=""),"",G33*I33))</f>
        <v/>
      </c>
      <c r="R33" s="19">
        <f>IF(A33="","",IF(OR(H33="",I33=""),"",H33*I33))</f>
        <v/>
      </c>
      <c r="S33" s="19">
        <f>IF(A33="","",IF(OR(J33="",I33="",L33=""),"",J33*I33*L33))</f>
        <v/>
      </c>
      <c r="T33" s="19">
        <f>IF(A33="","",IF(OR(K33="",I33="",L33=""),"",K33*I33*L33))</f>
        <v/>
      </c>
      <c r="U33" s="19">
        <f>IF(A33="","",IF(OR(Q33="",S33="",M33="",O33=""),"",(Q33+S33+M33)*(1+O33)))</f>
        <v/>
      </c>
      <c r="V33" s="19">
        <f>IF(A33="","",IF(OR(R33="",T33="",N33="",O33=""),"",(R33+T33+N33)*(1+O33)))</f>
        <v/>
      </c>
      <c r="W33" s="19">
        <f>IF(OR(U33="",V33=""),"",V33-U33)</f>
        <v/>
      </c>
      <c r="X33" s="36">
        <f>IF(OR(U33="",W33=""),"",IFERROR(W33/U33,""))</f>
        <v/>
      </c>
      <c r="Y33" s="37">
        <f>IF(COUNTA(A33:N33,P33)=0,"",IF(OR(A33="",B33="",C33="",D33="",E33="",F33="",G33="",H33="",I33="",J33="",K33="",L33="",M33="",N33="",P33=""),"Angaben fehlen",IF(O33="","Beschäftigungsart prüfen",IF(W33&gt;Parameter!$B$5,"Budget überschritten",IF(H33&gt;G33*(1+Parameter!$B$6),"Stunden über Toleranz","OK")))))</f>
        <v/>
      </c>
    </row>
    <row r="34">
      <c r="A34" s="31" t="n"/>
      <c r="B34" s="50" t="n"/>
      <c r="C34" s="31" t="n"/>
      <c r="D34" s="31" t="n"/>
      <c r="E34" s="31" t="n"/>
      <c r="F34" s="31" t="n"/>
      <c r="G34" s="33" t="n"/>
      <c r="H34" s="33" t="n"/>
      <c r="I34" s="34" t="n"/>
      <c r="J34" s="33" t="n"/>
      <c r="K34" s="33" t="n"/>
      <c r="L34" s="35" t="n"/>
      <c r="M34" s="34" t="n"/>
      <c r="N34" s="34" t="n"/>
      <c r="O34" s="38">
        <f>IF(OR(A34="",E34=""),"",IFERROR(VLOOKUP(E34,Parameter!$D$5:$E$8,2,FALSE),""))</f>
        <v/>
      </c>
      <c r="P34" s="31" t="n"/>
      <c r="Q34" s="21">
        <f>IF(A34="","",IF(OR(G34="",I34=""),"",G34*I34))</f>
        <v/>
      </c>
      <c r="R34" s="21">
        <f>IF(A34="","",IF(OR(H34="",I34=""),"",H34*I34))</f>
        <v/>
      </c>
      <c r="S34" s="21">
        <f>IF(A34="","",IF(OR(J34="",I34="",L34=""),"",J34*I34*L34))</f>
        <v/>
      </c>
      <c r="T34" s="21">
        <f>IF(A34="","",IF(OR(K34="",I34="",L34=""),"",K34*I34*L34))</f>
        <v/>
      </c>
      <c r="U34" s="21">
        <f>IF(A34="","",IF(OR(Q34="",S34="",M34="",O34=""),"",(Q34+S34+M34)*(1+O34)))</f>
        <v/>
      </c>
      <c r="V34" s="21">
        <f>IF(A34="","",IF(OR(R34="",T34="",N34="",O34=""),"",(R34+T34+N34)*(1+O34)))</f>
        <v/>
      </c>
      <c r="W34" s="21">
        <f>IF(OR(U34="",V34=""),"",V34-U34)</f>
        <v/>
      </c>
      <c r="X34" s="38">
        <f>IF(OR(U34="",W34=""),"",IFERROR(W34/U34,""))</f>
        <v/>
      </c>
      <c r="Y34" s="39">
        <f>IF(COUNTA(A34:N34,P34)=0,"",IF(OR(A34="",B34="",C34="",D34="",E34="",F34="",G34="",H34="",I34="",J34="",K34="",L34="",M34="",N34="",P34=""),"Angaben fehlen",IF(O34="","Beschäftigungsart prüfen",IF(W34&gt;Parameter!$B$5,"Budget überschritten",IF(H34&gt;G34*(1+Parameter!$B$6),"Stunden über Toleranz","OK")))))</f>
        <v/>
      </c>
    </row>
    <row r="35">
      <c r="A35" s="31" t="n"/>
      <c r="B35" s="50" t="n"/>
      <c r="C35" s="31" t="n"/>
      <c r="D35" s="31" t="n"/>
      <c r="E35" s="31" t="n"/>
      <c r="F35" s="31" t="n"/>
      <c r="G35" s="33" t="n"/>
      <c r="H35" s="33" t="n"/>
      <c r="I35" s="34" t="n"/>
      <c r="J35" s="33" t="n"/>
      <c r="K35" s="33" t="n"/>
      <c r="L35" s="35" t="n"/>
      <c r="M35" s="34" t="n"/>
      <c r="N35" s="34" t="n"/>
      <c r="O35" s="36">
        <f>IF(OR(A35="",E35=""),"",IFERROR(VLOOKUP(E35,Parameter!$D$5:$E$8,2,FALSE),""))</f>
        <v/>
      </c>
      <c r="P35" s="31" t="n"/>
      <c r="Q35" s="19">
        <f>IF(A35="","",IF(OR(G35="",I35=""),"",G35*I35))</f>
        <v/>
      </c>
      <c r="R35" s="19">
        <f>IF(A35="","",IF(OR(H35="",I35=""),"",H35*I35))</f>
        <v/>
      </c>
      <c r="S35" s="19">
        <f>IF(A35="","",IF(OR(J35="",I35="",L35=""),"",J35*I35*L35))</f>
        <v/>
      </c>
      <c r="T35" s="19">
        <f>IF(A35="","",IF(OR(K35="",I35="",L35=""),"",K35*I35*L35))</f>
        <v/>
      </c>
      <c r="U35" s="19">
        <f>IF(A35="","",IF(OR(Q35="",S35="",M35="",O35=""),"",(Q35+S35+M35)*(1+O35)))</f>
        <v/>
      </c>
      <c r="V35" s="19">
        <f>IF(A35="","",IF(OR(R35="",T35="",N35="",O35=""),"",(R35+T35+N35)*(1+O35)))</f>
        <v/>
      </c>
      <c r="W35" s="19">
        <f>IF(OR(U35="",V35=""),"",V35-U35)</f>
        <v/>
      </c>
      <c r="X35" s="36">
        <f>IF(OR(U35="",W35=""),"",IFERROR(W35/U35,""))</f>
        <v/>
      </c>
      <c r="Y35" s="37">
        <f>IF(COUNTA(A35:N35,P35)=0,"",IF(OR(A35="",B35="",C35="",D35="",E35="",F35="",G35="",H35="",I35="",J35="",K35="",L35="",M35="",N35="",P35=""),"Angaben fehlen",IF(O35="","Beschäftigungsart prüfen",IF(W35&gt;Parameter!$B$5,"Budget überschritten",IF(H35&gt;G35*(1+Parameter!$B$6),"Stunden über Toleranz","OK")))))</f>
        <v/>
      </c>
    </row>
    <row r="36">
      <c r="A36" s="31" t="n"/>
      <c r="B36" s="50" t="n"/>
      <c r="C36" s="31" t="n"/>
      <c r="D36" s="31" t="n"/>
      <c r="E36" s="31" t="n"/>
      <c r="F36" s="31" t="n"/>
      <c r="G36" s="33" t="n"/>
      <c r="H36" s="33" t="n"/>
      <c r="I36" s="34" t="n"/>
      <c r="J36" s="33" t="n"/>
      <c r="K36" s="33" t="n"/>
      <c r="L36" s="35" t="n"/>
      <c r="M36" s="34" t="n"/>
      <c r="N36" s="34" t="n"/>
      <c r="O36" s="38">
        <f>IF(OR(A36="",E36=""),"",IFERROR(VLOOKUP(E36,Parameter!$D$5:$E$8,2,FALSE),""))</f>
        <v/>
      </c>
      <c r="P36" s="31" t="n"/>
      <c r="Q36" s="21">
        <f>IF(A36="","",IF(OR(G36="",I36=""),"",G36*I36))</f>
        <v/>
      </c>
      <c r="R36" s="21">
        <f>IF(A36="","",IF(OR(H36="",I36=""),"",H36*I36))</f>
        <v/>
      </c>
      <c r="S36" s="21">
        <f>IF(A36="","",IF(OR(J36="",I36="",L36=""),"",J36*I36*L36))</f>
        <v/>
      </c>
      <c r="T36" s="21">
        <f>IF(A36="","",IF(OR(K36="",I36="",L36=""),"",K36*I36*L36))</f>
        <v/>
      </c>
      <c r="U36" s="21">
        <f>IF(A36="","",IF(OR(Q36="",S36="",M36="",O36=""),"",(Q36+S36+M36)*(1+O36)))</f>
        <v/>
      </c>
      <c r="V36" s="21">
        <f>IF(A36="","",IF(OR(R36="",T36="",N36="",O36=""),"",(R36+T36+N36)*(1+O36)))</f>
        <v/>
      </c>
      <c r="W36" s="21">
        <f>IF(OR(U36="",V36=""),"",V36-U36)</f>
        <v/>
      </c>
      <c r="X36" s="38">
        <f>IF(OR(U36="",W36=""),"",IFERROR(W36/U36,""))</f>
        <v/>
      </c>
      <c r="Y36" s="39">
        <f>IF(COUNTA(A36:N36,P36)=0,"",IF(OR(A36="",B36="",C36="",D36="",E36="",F36="",G36="",H36="",I36="",J36="",K36="",L36="",M36="",N36="",P36=""),"Angaben fehlen",IF(O36="","Beschäftigungsart prüfen",IF(W36&gt;Parameter!$B$5,"Budget überschritten",IF(H36&gt;G36*(1+Parameter!$B$6),"Stunden über Toleranz","OK")))))</f>
        <v/>
      </c>
    </row>
    <row r="37">
      <c r="A37" s="31" t="n"/>
      <c r="B37" s="50" t="n"/>
      <c r="C37" s="31" t="n"/>
      <c r="D37" s="31" t="n"/>
      <c r="E37" s="31" t="n"/>
      <c r="F37" s="31" t="n"/>
      <c r="G37" s="33" t="n"/>
      <c r="H37" s="33" t="n"/>
      <c r="I37" s="34" t="n"/>
      <c r="J37" s="33" t="n"/>
      <c r="K37" s="33" t="n"/>
      <c r="L37" s="35" t="n"/>
      <c r="M37" s="34" t="n"/>
      <c r="N37" s="34" t="n"/>
      <c r="O37" s="36">
        <f>IF(OR(A37="",E37=""),"",IFERROR(VLOOKUP(E37,Parameter!$D$5:$E$8,2,FALSE),""))</f>
        <v/>
      </c>
      <c r="P37" s="31" t="n"/>
      <c r="Q37" s="19">
        <f>IF(A37="","",IF(OR(G37="",I37=""),"",G37*I37))</f>
        <v/>
      </c>
      <c r="R37" s="19">
        <f>IF(A37="","",IF(OR(H37="",I37=""),"",H37*I37))</f>
        <v/>
      </c>
      <c r="S37" s="19">
        <f>IF(A37="","",IF(OR(J37="",I37="",L37=""),"",J37*I37*L37))</f>
        <v/>
      </c>
      <c r="T37" s="19">
        <f>IF(A37="","",IF(OR(K37="",I37="",L37=""),"",K37*I37*L37))</f>
        <v/>
      </c>
      <c r="U37" s="19">
        <f>IF(A37="","",IF(OR(Q37="",S37="",M37="",O37=""),"",(Q37+S37+M37)*(1+O37)))</f>
        <v/>
      </c>
      <c r="V37" s="19">
        <f>IF(A37="","",IF(OR(R37="",T37="",N37="",O37=""),"",(R37+T37+N37)*(1+O37)))</f>
        <v/>
      </c>
      <c r="W37" s="19">
        <f>IF(OR(U37="",V37=""),"",V37-U37)</f>
        <v/>
      </c>
      <c r="X37" s="36">
        <f>IF(OR(U37="",W37=""),"",IFERROR(W37/U37,""))</f>
        <v/>
      </c>
      <c r="Y37" s="37">
        <f>IF(COUNTA(A37:N37,P37)=0,"",IF(OR(A37="",B37="",C37="",D37="",E37="",F37="",G37="",H37="",I37="",J37="",K37="",L37="",M37="",N37="",P37=""),"Angaben fehlen",IF(O37="","Beschäftigungsart prüfen",IF(W37&gt;Parameter!$B$5,"Budget überschritten",IF(H37&gt;G37*(1+Parameter!$B$6),"Stunden über Toleranz","OK")))))</f>
        <v/>
      </c>
    </row>
    <row r="38">
      <c r="A38" s="31" t="n"/>
      <c r="B38" s="50" t="n"/>
      <c r="C38" s="31" t="n"/>
      <c r="D38" s="31" t="n"/>
      <c r="E38" s="31" t="n"/>
      <c r="F38" s="31" t="n"/>
      <c r="G38" s="33" t="n"/>
      <c r="H38" s="33" t="n"/>
      <c r="I38" s="34" t="n"/>
      <c r="J38" s="33" t="n"/>
      <c r="K38" s="33" t="n"/>
      <c r="L38" s="35" t="n"/>
      <c r="M38" s="34" t="n"/>
      <c r="N38" s="34" t="n"/>
      <c r="O38" s="38">
        <f>IF(OR(A38="",E38=""),"",IFERROR(VLOOKUP(E38,Parameter!$D$5:$E$8,2,FALSE),""))</f>
        <v/>
      </c>
      <c r="P38" s="31" t="n"/>
      <c r="Q38" s="21">
        <f>IF(A38="","",IF(OR(G38="",I38=""),"",G38*I38))</f>
        <v/>
      </c>
      <c r="R38" s="21">
        <f>IF(A38="","",IF(OR(H38="",I38=""),"",H38*I38))</f>
        <v/>
      </c>
      <c r="S38" s="21">
        <f>IF(A38="","",IF(OR(J38="",I38="",L38=""),"",J38*I38*L38))</f>
        <v/>
      </c>
      <c r="T38" s="21">
        <f>IF(A38="","",IF(OR(K38="",I38="",L38=""),"",K38*I38*L38))</f>
        <v/>
      </c>
      <c r="U38" s="21">
        <f>IF(A38="","",IF(OR(Q38="",S38="",M38="",O38=""),"",(Q38+S38+M38)*(1+O38)))</f>
        <v/>
      </c>
      <c r="V38" s="21">
        <f>IF(A38="","",IF(OR(R38="",T38="",N38="",O38=""),"",(R38+T38+N38)*(1+O38)))</f>
        <v/>
      </c>
      <c r="W38" s="21">
        <f>IF(OR(U38="",V38=""),"",V38-U38)</f>
        <v/>
      </c>
      <c r="X38" s="38">
        <f>IF(OR(U38="",W38=""),"",IFERROR(W38/U38,""))</f>
        <v/>
      </c>
      <c r="Y38" s="39">
        <f>IF(COUNTA(A38:N38,P38)=0,"",IF(OR(A38="",B38="",C38="",D38="",E38="",F38="",G38="",H38="",I38="",J38="",K38="",L38="",M38="",N38="",P38=""),"Angaben fehlen",IF(O38="","Beschäftigungsart prüfen",IF(W38&gt;Parameter!$B$5,"Budget überschritten",IF(H38&gt;G38*(1+Parameter!$B$6),"Stunden über Toleranz","OK")))))</f>
        <v/>
      </c>
    </row>
    <row r="39">
      <c r="A39" s="31" t="n"/>
      <c r="B39" s="50" t="n"/>
      <c r="C39" s="31" t="n"/>
      <c r="D39" s="31" t="n"/>
      <c r="E39" s="31" t="n"/>
      <c r="F39" s="31" t="n"/>
      <c r="G39" s="33" t="n"/>
      <c r="H39" s="33" t="n"/>
      <c r="I39" s="34" t="n"/>
      <c r="J39" s="33" t="n"/>
      <c r="K39" s="33" t="n"/>
      <c r="L39" s="35" t="n"/>
      <c r="M39" s="34" t="n"/>
      <c r="N39" s="34" t="n"/>
      <c r="O39" s="36">
        <f>IF(OR(A39="",E39=""),"",IFERROR(VLOOKUP(E39,Parameter!$D$5:$E$8,2,FALSE),""))</f>
        <v/>
      </c>
      <c r="P39" s="31" t="n"/>
      <c r="Q39" s="19">
        <f>IF(A39="","",IF(OR(G39="",I39=""),"",G39*I39))</f>
        <v/>
      </c>
      <c r="R39" s="19">
        <f>IF(A39="","",IF(OR(H39="",I39=""),"",H39*I39))</f>
        <v/>
      </c>
      <c r="S39" s="19">
        <f>IF(A39="","",IF(OR(J39="",I39="",L39=""),"",J39*I39*L39))</f>
        <v/>
      </c>
      <c r="T39" s="19">
        <f>IF(A39="","",IF(OR(K39="",I39="",L39=""),"",K39*I39*L39))</f>
        <v/>
      </c>
      <c r="U39" s="19">
        <f>IF(A39="","",IF(OR(Q39="",S39="",M39="",O39=""),"",(Q39+S39+M39)*(1+O39)))</f>
        <v/>
      </c>
      <c r="V39" s="19">
        <f>IF(A39="","",IF(OR(R39="",T39="",N39="",O39=""),"",(R39+T39+N39)*(1+O39)))</f>
        <v/>
      </c>
      <c r="W39" s="19">
        <f>IF(OR(U39="",V39=""),"",V39-U39)</f>
        <v/>
      </c>
      <c r="X39" s="36">
        <f>IF(OR(U39="",W39=""),"",IFERROR(W39/U39,""))</f>
        <v/>
      </c>
      <c r="Y39" s="37">
        <f>IF(COUNTA(A39:N39,P39)=0,"",IF(OR(A39="",B39="",C39="",D39="",E39="",F39="",G39="",H39="",I39="",J39="",K39="",L39="",M39="",N39="",P39=""),"Angaben fehlen",IF(O39="","Beschäftigungsart prüfen",IF(W39&gt;Parameter!$B$5,"Budget überschritten",IF(H39&gt;G39*(1+Parameter!$B$6),"Stunden über Toleranz","OK")))))</f>
        <v/>
      </c>
    </row>
    <row r="40">
      <c r="A40" s="31" t="n"/>
      <c r="B40" s="50" t="n"/>
      <c r="C40" s="31" t="n"/>
      <c r="D40" s="31" t="n"/>
      <c r="E40" s="31" t="n"/>
      <c r="F40" s="31" t="n"/>
      <c r="G40" s="33" t="n"/>
      <c r="H40" s="33" t="n"/>
      <c r="I40" s="34" t="n"/>
      <c r="J40" s="33" t="n"/>
      <c r="K40" s="33" t="n"/>
      <c r="L40" s="35" t="n"/>
      <c r="M40" s="34" t="n"/>
      <c r="N40" s="34" t="n"/>
      <c r="O40" s="38">
        <f>IF(OR(A40="",E40=""),"",IFERROR(VLOOKUP(E40,Parameter!$D$5:$E$8,2,FALSE),""))</f>
        <v/>
      </c>
      <c r="P40" s="31" t="n"/>
      <c r="Q40" s="21">
        <f>IF(A40="","",IF(OR(G40="",I40=""),"",G40*I40))</f>
        <v/>
      </c>
      <c r="R40" s="21">
        <f>IF(A40="","",IF(OR(H40="",I40=""),"",H40*I40))</f>
        <v/>
      </c>
      <c r="S40" s="21">
        <f>IF(A40="","",IF(OR(J40="",I40="",L40=""),"",J40*I40*L40))</f>
        <v/>
      </c>
      <c r="T40" s="21">
        <f>IF(A40="","",IF(OR(K40="",I40="",L40=""),"",K40*I40*L40))</f>
        <v/>
      </c>
      <c r="U40" s="21">
        <f>IF(A40="","",IF(OR(Q40="",S40="",M40="",O40=""),"",(Q40+S40+M40)*(1+O40)))</f>
        <v/>
      </c>
      <c r="V40" s="21">
        <f>IF(A40="","",IF(OR(R40="",T40="",N40="",O40=""),"",(R40+T40+N40)*(1+O40)))</f>
        <v/>
      </c>
      <c r="W40" s="21">
        <f>IF(OR(U40="",V40=""),"",V40-U40)</f>
        <v/>
      </c>
      <c r="X40" s="38">
        <f>IF(OR(U40="",W40=""),"",IFERROR(W40/U40,""))</f>
        <v/>
      </c>
      <c r="Y40" s="39">
        <f>IF(COUNTA(A40:N40,P40)=0,"",IF(OR(A40="",B40="",C40="",D40="",E40="",F40="",G40="",H40="",I40="",J40="",K40="",L40="",M40="",N40="",P40=""),"Angaben fehlen",IF(O40="","Beschäftigungsart prüfen",IF(W40&gt;Parameter!$B$5,"Budget überschritten",IF(H40&gt;G40*(1+Parameter!$B$6),"Stunden über Toleranz","OK")))))</f>
        <v/>
      </c>
    </row>
    <row r="41">
      <c r="A41" s="31" t="n"/>
      <c r="B41" s="50" t="n"/>
      <c r="C41" s="31" t="n"/>
      <c r="D41" s="31" t="n"/>
      <c r="E41" s="31" t="n"/>
      <c r="F41" s="31" t="n"/>
      <c r="G41" s="33" t="n"/>
      <c r="H41" s="33" t="n"/>
      <c r="I41" s="34" t="n"/>
      <c r="J41" s="33" t="n"/>
      <c r="K41" s="33" t="n"/>
      <c r="L41" s="35" t="n"/>
      <c r="M41" s="34" t="n"/>
      <c r="N41" s="34" t="n"/>
      <c r="O41" s="36">
        <f>IF(OR(A41="",E41=""),"",IFERROR(VLOOKUP(E41,Parameter!$D$5:$E$8,2,FALSE),""))</f>
        <v/>
      </c>
      <c r="P41" s="31" t="n"/>
      <c r="Q41" s="19">
        <f>IF(A41="","",IF(OR(G41="",I41=""),"",G41*I41))</f>
        <v/>
      </c>
      <c r="R41" s="19">
        <f>IF(A41="","",IF(OR(H41="",I41=""),"",H41*I41))</f>
        <v/>
      </c>
      <c r="S41" s="19">
        <f>IF(A41="","",IF(OR(J41="",I41="",L41=""),"",J41*I41*L41))</f>
        <v/>
      </c>
      <c r="T41" s="19">
        <f>IF(A41="","",IF(OR(K41="",I41="",L41=""),"",K41*I41*L41))</f>
        <v/>
      </c>
      <c r="U41" s="19">
        <f>IF(A41="","",IF(OR(Q41="",S41="",M41="",O41=""),"",(Q41+S41+M41)*(1+O41)))</f>
        <v/>
      </c>
      <c r="V41" s="19">
        <f>IF(A41="","",IF(OR(R41="",T41="",N41="",O41=""),"",(R41+T41+N41)*(1+O41)))</f>
        <v/>
      </c>
      <c r="W41" s="19">
        <f>IF(OR(U41="",V41=""),"",V41-U41)</f>
        <v/>
      </c>
      <c r="X41" s="36">
        <f>IF(OR(U41="",W41=""),"",IFERROR(W41/U41,""))</f>
        <v/>
      </c>
      <c r="Y41" s="37">
        <f>IF(COUNTA(A41:N41,P41)=0,"",IF(OR(A41="",B41="",C41="",D41="",E41="",F41="",G41="",H41="",I41="",J41="",K41="",L41="",M41="",N41="",P41=""),"Angaben fehlen",IF(O41="","Beschäftigungsart prüfen",IF(W41&gt;Parameter!$B$5,"Budget überschritten",IF(H41&gt;G41*(1+Parameter!$B$6),"Stunden über Toleranz","OK")))))</f>
        <v/>
      </c>
    </row>
    <row r="42">
      <c r="A42" s="31" t="n"/>
      <c r="B42" s="50" t="n"/>
      <c r="C42" s="31" t="n"/>
      <c r="D42" s="31" t="n"/>
      <c r="E42" s="31" t="n"/>
      <c r="F42" s="31" t="n"/>
      <c r="G42" s="33" t="n"/>
      <c r="H42" s="33" t="n"/>
      <c r="I42" s="34" t="n"/>
      <c r="J42" s="33" t="n"/>
      <c r="K42" s="33" t="n"/>
      <c r="L42" s="35" t="n"/>
      <c r="M42" s="34" t="n"/>
      <c r="N42" s="34" t="n"/>
      <c r="O42" s="38">
        <f>IF(OR(A42="",E42=""),"",IFERROR(VLOOKUP(E42,Parameter!$D$5:$E$8,2,FALSE),""))</f>
        <v/>
      </c>
      <c r="P42" s="31" t="n"/>
      <c r="Q42" s="21">
        <f>IF(A42="","",IF(OR(G42="",I42=""),"",G42*I42))</f>
        <v/>
      </c>
      <c r="R42" s="21">
        <f>IF(A42="","",IF(OR(H42="",I42=""),"",H42*I42))</f>
        <v/>
      </c>
      <c r="S42" s="21">
        <f>IF(A42="","",IF(OR(J42="",I42="",L42=""),"",J42*I42*L42))</f>
        <v/>
      </c>
      <c r="T42" s="21">
        <f>IF(A42="","",IF(OR(K42="",I42="",L42=""),"",K42*I42*L42))</f>
        <v/>
      </c>
      <c r="U42" s="21">
        <f>IF(A42="","",IF(OR(Q42="",S42="",M42="",O42=""),"",(Q42+S42+M42)*(1+O42)))</f>
        <v/>
      </c>
      <c r="V42" s="21">
        <f>IF(A42="","",IF(OR(R42="",T42="",N42="",O42=""),"",(R42+T42+N42)*(1+O42)))</f>
        <v/>
      </c>
      <c r="W42" s="21">
        <f>IF(OR(U42="",V42=""),"",V42-U42)</f>
        <v/>
      </c>
      <c r="X42" s="38">
        <f>IF(OR(U42="",W42=""),"",IFERROR(W42/U42,""))</f>
        <v/>
      </c>
      <c r="Y42" s="39">
        <f>IF(COUNTA(A42:N42,P42)=0,"",IF(OR(A42="",B42="",C42="",D42="",E42="",F42="",G42="",H42="",I42="",J42="",K42="",L42="",M42="",N42="",P42=""),"Angaben fehlen",IF(O42="","Beschäftigungsart prüfen",IF(W42&gt;Parameter!$B$5,"Budget überschritten",IF(H42&gt;G42*(1+Parameter!$B$6),"Stunden über Toleranz","OK")))))</f>
        <v/>
      </c>
    </row>
    <row r="43">
      <c r="A43" s="31" t="n"/>
      <c r="B43" s="50" t="n"/>
      <c r="C43" s="31" t="n"/>
      <c r="D43" s="31" t="n"/>
      <c r="E43" s="31" t="n"/>
      <c r="F43" s="31" t="n"/>
      <c r="G43" s="33" t="n"/>
      <c r="H43" s="33" t="n"/>
      <c r="I43" s="34" t="n"/>
      <c r="J43" s="33" t="n"/>
      <c r="K43" s="33" t="n"/>
      <c r="L43" s="35" t="n"/>
      <c r="M43" s="34" t="n"/>
      <c r="N43" s="34" t="n"/>
      <c r="O43" s="36">
        <f>IF(OR(A43="",E43=""),"",IFERROR(VLOOKUP(E43,Parameter!$D$5:$E$8,2,FALSE),""))</f>
        <v/>
      </c>
      <c r="P43" s="31" t="n"/>
      <c r="Q43" s="19">
        <f>IF(A43="","",IF(OR(G43="",I43=""),"",G43*I43))</f>
        <v/>
      </c>
      <c r="R43" s="19">
        <f>IF(A43="","",IF(OR(H43="",I43=""),"",H43*I43))</f>
        <v/>
      </c>
      <c r="S43" s="19">
        <f>IF(A43="","",IF(OR(J43="",I43="",L43=""),"",J43*I43*L43))</f>
        <v/>
      </c>
      <c r="T43" s="19">
        <f>IF(A43="","",IF(OR(K43="",I43="",L43=""),"",K43*I43*L43))</f>
        <v/>
      </c>
      <c r="U43" s="19">
        <f>IF(A43="","",IF(OR(Q43="",S43="",M43="",O43=""),"",(Q43+S43+M43)*(1+O43)))</f>
        <v/>
      </c>
      <c r="V43" s="19">
        <f>IF(A43="","",IF(OR(R43="",T43="",N43="",O43=""),"",(R43+T43+N43)*(1+O43)))</f>
        <v/>
      </c>
      <c r="W43" s="19">
        <f>IF(OR(U43="",V43=""),"",V43-U43)</f>
        <v/>
      </c>
      <c r="X43" s="36">
        <f>IF(OR(U43="",W43=""),"",IFERROR(W43/U43,""))</f>
        <v/>
      </c>
      <c r="Y43" s="37">
        <f>IF(COUNTA(A43:N43,P43)=0,"",IF(OR(A43="",B43="",C43="",D43="",E43="",F43="",G43="",H43="",I43="",J43="",K43="",L43="",M43="",N43="",P43=""),"Angaben fehlen",IF(O43="","Beschäftigungsart prüfen",IF(W43&gt;Parameter!$B$5,"Budget überschritten",IF(H43&gt;G43*(1+Parameter!$B$6),"Stunden über Toleranz","OK")))))</f>
        <v/>
      </c>
    </row>
    <row r="44">
      <c r="A44" s="31" t="n"/>
      <c r="B44" s="50" t="n"/>
      <c r="C44" s="31" t="n"/>
      <c r="D44" s="31" t="n"/>
      <c r="E44" s="31" t="n"/>
      <c r="F44" s="31" t="n"/>
      <c r="G44" s="33" t="n"/>
      <c r="H44" s="33" t="n"/>
      <c r="I44" s="34" t="n"/>
      <c r="J44" s="33" t="n"/>
      <c r="K44" s="33" t="n"/>
      <c r="L44" s="35" t="n"/>
      <c r="M44" s="34" t="n"/>
      <c r="N44" s="34" t="n"/>
      <c r="O44" s="38">
        <f>IF(OR(A44="",E44=""),"",IFERROR(VLOOKUP(E44,Parameter!$D$5:$E$8,2,FALSE),""))</f>
        <v/>
      </c>
      <c r="P44" s="31" t="n"/>
      <c r="Q44" s="21">
        <f>IF(A44="","",IF(OR(G44="",I44=""),"",G44*I44))</f>
        <v/>
      </c>
      <c r="R44" s="21">
        <f>IF(A44="","",IF(OR(H44="",I44=""),"",H44*I44))</f>
        <v/>
      </c>
      <c r="S44" s="21">
        <f>IF(A44="","",IF(OR(J44="",I44="",L44=""),"",J44*I44*L44))</f>
        <v/>
      </c>
      <c r="T44" s="21">
        <f>IF(A44="","",IF(OR(K44="",I44="",L44=""),"",K44*I44*L44))</f>
        <v/>
      </c>
      <c r="U44" s="21">
        <f>IF(A44="","",IF(OR(Q44="",S44="",M44="",O44=""),"",(Q44+S44+M44)*(1+O44)))</f>
        <v/>
      </c>
      <c r="V44" s="21">
        <f>IF(A44="","",IF(OR(R44="",T44="",N44="",O44=""),"",(R44+T44+N44)*(1+O44)))</f>
        <v/>
      </c>
      <c r="W44" s="21">
        <f>IF(OR(U44="",V44=""),"",V44-U44)</f>
        <v/>
      </c>
      <c r="X44" s="38">
        <f>IF(OR(U44="",W44=""),"",IFERROR(W44/U44,""))</f>
        <v/>
      </c>
      <c r="Y44" s="39">
        <f>IF(COUNTA(A44:N44,P44)=0,"",IF(OR(A44="",B44="",C44="",D44="",E44="",F44="",G44="",H44="",I44="",J44="",K44="",L44="",M44="",N44="",P44=""),"Angaben fehlen",IF(O44="","Beschäftigungsart prüfen",IF(W44&gt;Parameter!$B$5,"Budget überschritten",IF(H44&gt;G44*(1+Parameter!$B$6),"Stunden über Toleranz","OK")))))</f>
        <v/>
      </c>
    </row>
    <row r="45">
      <c r="A45" s="31" t="n"/>
      <c r="B45" s="50" t="n"/>
      <c r="C45" s="31" t="n"/>
      <c r="D45" s="31" t="n"/>
      <c r="E45" s="31" t="n"/>
      <c r="F45" s="31" t="n"/>
      <c r="G45" s="33" t="n"/>
      <c r="H45" s="33" t="n"/>
      <c r="I45" s="34" t="n"/>
      <c r="J45" s="33" t="n"/>
      <c r="K45" s="33" t="n"/>
      <c r="L45" s="35" t="n"/>
      <c r="M45" s="34" t="n"/>
      <c r="N45" s="34" t="n"/>
      <c r="O45" s="36">
        <f>IF(OR(A45="",E45=""),"",IFERROR(VLOOKUP(E45,Parameter!$D$5:$E$8,2,FALSE),""))</f>
        <v/>
      </c>
      <c r="P45" s="31" t="n"/>
      <c r="Q45" s="19">
        <f>IF(A45="","",IF(OR(G45="",I45=""),"",G45*I45))</f>
        <v/>
      </c>
      <c r="R45" s="19">
        <f>IF(A45="","",IF(OR(H45="",I45=""),"",H45*I45))</f>
        <v/>
      </c>
      <c r="S45" s="19">
        <f>IF(A45="","",IF(OR(J45="",I45="",L45=""),"",J45*I45*L45))</f>
        <v/>
      </c>
      <c r="T45" s="19">
        <f>IF(A45="","",IF(OR(K45="",I45="",L45=""),"",K45*I45*L45))</f>
        <v/>
      </c>
      <c r="U45" s="19">
        <f>IF(A45="","",IF(OR(Q45="",S45="",M45="",O45=""),"",(Q45+S45+M45)*(1+O45)))</f>
        <v/>
      </c>
      <c r="V45" s="19">
        <f>IF(A45="","",IF(OR(R45="",T45="",N45="",O45=""),"",(R45+T45+N45)*(1+O45)))</f>
        <v/>
      </c>
      <c r="W45" s="19">
        <f>IF(OR(U45="",V45=""),"",V45-U45)</f>
        <v/>
      </c>
      <c r="X45" s="36">
        <f>IF(OR(U45="",W45=""),"",IFERROR(W45/U45,""))</f>
        <v/>
      </c>
      <c r="Y45" s="37">
        <f>IF(COUNTA(A45:N45,P45)=0,"",IF(OR(A45="",B45="",C45="",D45="",E45="",F45="",G45="",H45="",I45="",J45="",K45="",L45="",M45="",N45="",P45=""),"Angaben fehlen",IF(O45="","Beschäftigungsart prüfen",IF(W45&gt;Parameter!$B$5,"Budget überschritten",IF(H45&gt;G45*(1+Parameter!$B$6),"Stunden über Toleranz","OK")))))</f>
        <v/>
      </c>
    </row>
    <row r="46">
      <c r="A46" s="31" t="n"/>
      <c r="B46" s="50" t="n"/>
      <c r="C46" s="31" t="n"/>
      <c r="D46" s="31" t="n"/>
      <c r="E46" s="31" t="n"/>
      <c r="F46" s="31" t="n"/>
      <c r="G46" s="33" t="n"/>
      <c r="H46" s="33" t="n"/>
      <c r="I46" s="34" t="n"/>
      <c r="J46" s="33" t="n"/>
      <c r="K46" s="33" t="n"/>
      <c r="L46" s="35" t="n"/>
      <c r="M46" s="34" t="n"/>
      <c r="N46" s="34" t="n"/>
      <c r="O46" s="38">
        <f>IF(OR(A46="",E46=""),"",IFERROR(VLOOKUP(E46,Parameter!$D$5:$E$8,2,FALSE),""))</f>
        <v/>
      </c>
      <c r="P46" s="31" t="n"/>
      <c r="Q46" s="21">
        <f>IF(A46="","",IF(OR(G46="",I46=""),"",G46*I46))</f>
        <v/>
      </c>
      <c r="R46" s="21">
        <f>IF(A46="","",IF(OR(H46="",I46=""),"",H46*I46))</f>
        <v/>
      </c>
      <c r="S46" s="21">
        <f>IF(A46="","",IF(OR(J46="",I46="",L46=""),"",J46*I46*L46))</f>
        <v/>
      </c>
      <c r="T46" s="21">
        <f>IF(A46="","",IF(OR(K46="",I46="",L46=""),"",K46*I46*L46))</f>
        <v/>
      </c>
      <c r="U46" s="21">
        <f>IF(A46="","",IF(OR(Q46="",S46="",M46="",O46=""),"",(Q46+S46+M46)*(1+O46)))</f>
        <v/>
      </c>
      <c r="V46" s="21">
        <f>IF(A46="","",IF(OR(R46="",T46="",N46="",O46=""),"",(R46+T46+N46)*(1+O46)))</f>
        <v/>
      </c>
      <c r="W46" s="21">
        <f>IF(OR(U46="",V46=""),"",V46-U46)</f>
        <v/>
      </c>
      <c r="X46" s="38">
        <f>IF(OR(U46="",W46=""),"",IFERROR(W46/U46,""))</f>
        <v/>
      </c>
      <c r="Y46" s="39">
        <f>IF(COUNTA(A46:N46,P46)=0,"",IF(OR(A46="",B46="",C46="",D46="",E46="",F46="",G46="",H46="",I46="",J46="",K46="",L46="",M46="",N46="",P46=""),"Angaben fehlen",IF(O46="","Beschäftigungsart prüfen",IF(W46&gt;Parameter!$B$5,"Budget überschritten",IF(H46&gt;G46*(1+Parameter!$B$6),"Stunden über Toleranz","OK")))))</f>
        <v/>
      </c>
    </row>
    <row r="47">
      <c r="A47" s="31" t="n"/>
      <c r="B47" s="50" t="n"/>
      <c r="C47" s="31" t="n"/>
      <c r="D47" s="31" t="n"/>
      <c r="E47" s="31" t="n"/>
      <c r="F47" s="31" t="n"/>
      <c r="G47" s="33" t="n"/>
      <c r="H47" s="33" t="n"/>
      <c r="I47" s="34" t="n"/>
      <c r="J47" s="33" t="n"/>
      <c r="K47" s="33" t="n"/>
      <c r="L47" s="35" t="n"/>
      <c r="M47" s="34" t="n"/>
      <c r="N47" s="34" t="n"/>
      <c r="O47" s="36">
        <f>IF(OR(A47="",E47=""),"",IFERROR(VLOOKUP(E47,Parameter!$D$5:$E$8,2,FALSE),""))</f>
        <v/>
      </c>
      <c r="P47" s="31" t="n"/>
      <c r="Q47" s="19">
        <f>IF(A47="","",IF(OR(G47="",I47=""),"",G47*I47))</f>
        <v/>
      </c>
      <c r="R47" s="19">
        <f>IF(A47="","",IF(OR(H47="",I47=""),"",H47*I47))</f>
        <v/>
      </c>
      <c r="S47" s="19">
        <f>IF(A47="","",IF(OR(J47="",I47="",L47=""),"",J47*I47*L47))</f>
        <v/>
      </c>
      <c r="T47" s="19">
        <f>IF(A47="","",IF(OR(K47="",I47="",L47=""),"",K47*I47*L47))</f>
        <v/>
      </c>
      <c r="U47" s="19">
        <f>IF(A47="","",IF(OR(Q47="",S47="",M47="",O47=""),"",(Q47+S47+M47)*(1+O47)))</f>
        <v/>
      </c>
      <c r="V47" s="19">
        <f>IF(A47="","",IF(OR(R47="",T47="",N47="",O47=""),"",(R47+T47+N47)*(1+O47)))</f>
        <v/>
      </c>
      <c r="W47" s="19">
        <f>IF(OR(U47="",V47=""),"",V47-U47)</f>
        <v/>
      </c>
      <c r="X47" s="36">
        <f>IF(OR(U47="",W47=""),"",IFERROR(W47/U47,""))</f>
        <v/>
      </c>
      <c r="Y47" s="37">
        <f>IF(COUNTA(A47:N47,P47)=0,"",IF(OR(A47="",B47="",C47="",D47="",E47="",F47="",G47="",H47="",I47="",J47="",K47="",L47="",M47="",N47="",P47=""),"Angaben fehlen",IF(O47="","Beschäftigungsart prüfen",IF(W47&gt;Parameter!$B$5,"Budget überschritten",IF(H47&gt;G47*(1+Parameter!$B$6),"Stunden über Toleranz","OK")))))</f>
        <v/>
      </c>
    </row>
    <row r="48">
      <c r="A48" s="31" t="n"/>
      <c r="B48" s="50" t="n"/>
      <c r="C48" s="31" t="n"/>
      <c r="D48" s="31" t="n"/>
      <c r="E48" s="31" t="n"/>
      <c r="F48" s="31" t="n"/>
      <c r="G48" s="33" t="n"/>
      <c r="H48" s="33" t="n"/>
      <c r="I48" s="34" t="n"/>
      <c r="J48" s="33" t="n"/>
      <c r="K48" s="33" t="n"/>
      <c r="L48" s="35" t="n"/>
      <c r="M48" s="34" t="n"/>
      <c r="N48" s="34" t="n"/>
      <c r="O48" s="38">
        <f>IF(OR(A48="",E48=""),"",IFERROR(VLOOKUP(E48,Parameter!$D$5:$E$8,2,FALSE),""))</f>
        <v/>
      </c>
      <c r="P48" s="31" t="n"/>
      <c r="Q48" s="21">
        <f>IF(A48="","",IF(OR(G48="",I48=""),"",G48*I48))</f>
        <v/>
      </c>
      <c r="R48" s="21">
        <f>IF(A48="","",IF(OR(H48="",I48=""),"",H48*I48))</f>
        <v/>
      </c>
      <c r="S48" s="21">
        <f>IF(A48="","",IF(OR(J48="",I48="",L48=""),"",J48*I48*L48))</f>
        <v/>
      </c>
      <c r="T48" s="21">
        <f>IF(A48="","",IF(OR(K48="",I48="",L48=""),"",K48*I48*L48))</f>
        <v/>
      </c>
      <c r="U48" s="21">
        <f>IF(A48="","",IF(OR(Q48="",S48="",M48="",O48=""),"",(Q48+S48+M48)*(1+O48)))</f>
        <v/>
      </c>
      <c r="V48" s="21">
        <f>IF(A48="","",IF(OR(R48="",T48="",N48="",O48=""),"",(R48+T48+N48)*(1+O48)))</f>
        <v/>
      </c>
      <c r="W48" s="21">
        <f>IF(OR(U48="",V48=""),"",V48-U48)</f>
        <v/>
      </c>
      <c r="X48" s="38">
        <f>IF(OR(U48="",W48=""),"",IFERROR(W48/U48,""))</f>
        <v/>
      </c>
      <c r="Y48" s="39">
        <f>IF(COUNTA(A48:N48,P48)=0,"",IF(OR(A48="",B48="",C48="",D48="",E48="",F48="",G48="",H48="",I48="",J48="",K48="",L48="",M48="",N48="",P48=""),"Angaben fehlen",IF(O48="","Beschäftigungsart prüfen",IF(W48&gt;Parameter!$B$5,"Budget überschritten",IF(H48&gt;G48*(1+Parameter!$B$6),"Stunden über Toleranz","OK")))))</f>
        <v/>
      </c>
    </row>
    <row r="49">
      <c r="A49" s="31" t="n"/>
      <c r="B49" s="50" t="n"/>
      <c r="C49" s="31" t="n"/>
      <c r="D49" s="31" t="n"/>
      <c r="E49" s="31" t="n"/>
      <c r="F49" s="31" t="n"/>
      <c r="G49" s="33" t="n"/>
      <c r="H49" s="33" t="n"/>
      <c r="I49" s="34" t="n"/>
      <c r="J49" s="33" t="n"/>
      <c r="K49" s="33" t="n"/>
      <c r="L49" s="35" t="n"/>
      <c r="M49" s="34" t="n"/>
      <c r="N49" s="34" t="n"/>
      <c r="O49" s="36">
        <f>IF(OR(A49="",E49=""),"",IFERROR(VLOOKUP(E49,Parameter!$D$5:$E$8,2,FALSE),""))</f>
        <v/>
      </c>
      <c r="P49" s="31" t="n"/>
      <c r="Q49" s="19">
        <f>IF(A49="","",IF(OR(G49="",I49=""),"",G49*I49))</f>
        <v/>
      </c>
      <c r="R49" s="19">
        <f>IF(A49="","",IF(OR(H49="",I49=""),"",H49*I49))</f>
        <v/>
      </c>
      <c r="S49" s="19">
        <f>IF(A49="","",IF(OR(J49="",I49="",L49=""),"",J49*I49*L49))</f>
        <v/>
      </c>
      <c r="T49" s="19">
        <f>IF(A49="","",IF(OR(K49="",I49="",L49=""),"",K49*I49*L49))</f>
        <v/>
      </c>
      <c r="U49" s="19">
        <f>IF(A49="","",IF(OR(Q49="",S49="",M49="",O49=""),"",(Q49+S49+M49)*(1+O49)))</f>
        <v/>
      </c>
      <c r="V49" s="19">
        <f>IF(A49="","",IF(OR(R49="",T49="",N49="",O49=""),"",(R49+T49+N49)*(1+O49)))</f>
        <v/>
      </c>
      <c r="W49" s="19">
        <f>IF(OR(U49="",V49=""),"",V49-U49)</f>
        <v/>
      </c>
      <c r="X49" s="36">
        <f>IF(OR(U49="",W49=""),"",IFERROR(W49/U49,""))</f>
        <v/>
      </c>
      <c r="Y49" s="37">
        <f>IF(COUNTA(A49:N49,P49)=0,"",IF(OR(A49="",B49="",C49="",D49="",E49="",F49="",G49="",H49="",I49="",J49="",K49="",L49="",M49="",N49="",P49=""),"Angaben fehlen",IF(O49="","Beschäftigungsart prüfen",IF(W49&gt;Parameter!$B$5,"Budget überschritten",IF(H49&gt;G49*(1+Parameter!$B$6),"Stunden über Toleranz","OK")))))</f>
        <v/>
      </c>
    </row>
    <row r="50">
      <c r="A50" s="31" t="n"/>
      <c r="B50" s="50" t="n"/>
      <c r="C50" s="31" t="n"/>
      <c r="D50" s="31" t="n"/>
      <c r="E50" s="31" t="n"/>
      <c r="F50" s="31" t="n"/>
      <c r="G50" s="33" t="n"/>
      <c r="H50" s="33" t="n"/>
      <c r="I50" s="34" t="n"/>
      <c r="J50" s="33" t="n"/>
      <c r="K50" s="33" t="n"/>
      <c r="L50" s="35" t="n"/>
      <c r="M50" s="34" t="n"/>
      <c r="N50" s="34" t="n"/>
      <c r="O50" s="38">
        <f>IF(OR(A50="",E50=""),"",IFERROR(VLOOKUP(E50,Parameter!$D$5:$E$8,2,FALSE),""))</f>
        <v/>
      </c>
      <c r="P50" s="31" t="n"/>
      <c r="Q50" s="21">
        <f>IF(A50="","",IF(OR(G50="",I50=""),"",G50*I50))</f>
        <v/>
      </c>
      <c r="R50" s="21">
        <f>IF(A50="","",IF(OR(H50="",I50=""),"",H50*I50))</f>
        <v/>
      </c>
      <c r="S50" s="21">
        <f>IF(A50="","",IF(OR(J50="",I50="",L50=""),"",J50*I50*L50))</f>
        <v/>
      </c>
      <c r="T50" s="21">
        <f>IF(A50="","",IF(OR(K50="",I50="",L50=""),"",K50*I50*L50))</f>
        <v/>
      </c>
      <c r="U50" s="21">
        <f>IF(A50="","",IF(OR(Q50="",S50="",M50="",O50=""),"",(Q50+S50+M50)*(1+O50)))</f>
        <v/>
      </c>
      <c r="V50" s="21">
        <f>IF(A50="","",IF(OR(R50="",T50="",N50="",O50=""),"",(R50+T50+N50)*(1+O50)))</f>
        <v/>
      </c>
      <c r="W50" s="21">
        <f>IF(OR(U50="",V50=""),"",V50-U50)</f>
        <v/>
      </c>
      <c r="X50" s="38">
        <f>IF(OR(U50="",W50=""),"",IFERROR(W50/U50,""))</f>
        <v/>
      </c>
      <c r="Y50" s="39">
        <f>IF(COUNTA(A50:N50,P50)=0,"",IF(OR(A50="",B50="",C50="",D50="",E50="",F50="",G50="",H50="",I50="",J50="",K50="",L50="",M50="",N50="",P50=""),"Angaben fehlen",IF(O50="","Beschäftigungsart prüfen",IF(W50&gt;Parameter!$B$5,"Budget überschritten",IF(H50&gt;G50*(1+Parameter!$B$6),"Stunden über Toleranz","OK")))))</f>
        <v/>
      </c>
    </row>
    <row r="51">
      <c r="A51" s="31" t="n"/>
      <c r="B51" s="50" t="n"/>
      <c r="C51" s="31" t="n"/>
      <c r="D51" s="31" t="n"/>
      <c r="E51" s="31" t="n"/>
      <c r="F51" s="31" t="n"/>
      <c r="G51" s="33" t="n"/>
      <c r="H51" s="33" t="n"/>
      <c r="I51" s="34" t="n"/>
      <c r="J51" s="33" t="n"/>
      <c r="K51" s="33" t="n"/>
      <c r="L51" s="35" t="n"/>
      <c r="M51" s="34" t="n"/>
      <c r="N51" s="34" t="n"/>
      <c r="O51" s="36">
        <f>IF(OR(A51="",E51=""),"",IFERROR(VLOOKUP(E51,Parameter!$D$5:$E$8,2,FALSE),""))</f>
        <v/>
      </c>
      <c r="P51" s="31" t="n"/>
      <c r="Q51" s="19">
        <f>IF(A51="","",IF(OR(G51="",I51=""),"",G51*I51))</f>
        <v/>
      </c>
      <c r="R51" s="19">
        <f>IF(A51="","",IF(OR(H51="",I51=""),"",H51*I51))</f>
        <v/>
      </c>
      <c r="S51" s="19">
        <f>IF(A51="","",IF(OR(J51="",I51="",L51=""),"",J51*I51*L51))</f>
        <v/>
      </c>
      <c r="T51" s="19">
        <f>IF(A51="","",IF(OR(K51="",I51="",L51=""),"",K51*I51*L51))</f>
        <v/>
      </c>
      <c r="U51" s="19">
        <f>IF(A51="","",IF(OR(Q51="",S51="",M51="",O51=""),"",(Q51+S51+M51)*(1+O51)))</f>
        <v/>
      </c>
      <c r="V51" s="19">
        <f>IF(A51="","",IF(OR(R51="",T51="",N51="",O51=""),"",(R51+T51+N51)*(1+O51)))</f>
        <v/>
      </c>
      <c r="W51" s="19">
        <f>IF(OR(U51="",V51=""),"",V51-U51)</f>
        <v/>
      </c>
      <c r="X51" s="36">
        <f>IF(OR(U51="",W51=""),"",IFERROR(W51/U51,""))</f>
        <v/>
      </c>
      <c r="Y51" s="37">
        <f>IF(COUNTA(A51:N51,P51)=0,"",IF(OR(A51="",B51="",C51="",D51="",E51="",F51="",G51="",H51="",I51="",J51="",K51="",L51="",M51="",N51="",P51=""),"Angaben fehlen",IF(O51="","Beschäftigungsart prüfen",IF(W51&gt;Parameter!$B$5,"Budget überschritten",IF(H51&gt;G51*(1+Parameter!$B$6),"Stunden über Toleranz","OK")))))</f>
        <v/>
      </c>
    </row>
    <row r="52">
      <c r="A52" s="31" t="n"/>
      <c r="B52" s="50" t="n"/>
      <c r="C52" s="31" t="n"/>
      <c r="D52" s="31" t="n"/>
      <c r="E52" s="31" t="n"/>
      <c r="F52" s="31" t="n"/>
      <c r="G52" s="33" t="n"/>
      <c r="H52" s="33" t="n"/>
      <c r="I52" s="34" t="n"/>
      <c r="J52" s="33" t="n"/>
      <c r="K52" s="33" t="n"/>
      <c r="L52" s="35" t="n"/>
      <c r="M52" s="34" t="n"/>
      <c r="N52" s="34" t="n"/>
      <c r="O52" s="38">
        <f>IF(OR(A52="",E52=""),"",IFERROR(VLOOKUP(E52,Parameter!$D$5:$E$8,2,FALSE),""))</f>
        <v/>
      </c>
      <c r="P52" s="31" t="n"/>
      <c r="Q52" s="21">
        <f>IF(A52="","",IF(OR(G52="",I52=""),"",G52*I52))</f>
        <v/>
      </c>
      <c r="R52" s="21">
        <f>IF(A52="","",IF(OR(H52="",I52=""),"",H52*I52))</f>
        <v/>
      </c>
      <c r="S52" s="21">
        <f>IF(A52="","",IF(OR(J52="",I52="",L52=""),"",J52*I52*L52))</f>
        <v/>
      </c>
      <c r="T52" s="21">
        <f>IF(A52="","",IF(OR(K52="",I52="",L52=""),"",K52*I52*L52))</f>
        <v/>
      </c>
      <c r="U52" s="21">
        <f>IF(A52="","",IF(OR(Q52="",S52="",M52="",O52=""),"",(Q52+S52+M52)*(1+O52)))</f>
        <v/>
      </c>
      <c r="V52" s="21">
        <f>IF(A52="","",IF(OR(R52="",T52="",N52="",O52=""),"",(R52+T52+N52)*(1+O52)))</f>
        <v/>
      </c>
      <c r="W52" s="21">
        <f>IF(OR(U52="",V52=""),"",V52-U52)</f>
        <v/>
      </c>
      <c r="X52" s="38">
        <f>IF(OR(U52="",W52=""),"",IFERROR(W52/U52,""))</f>
        <v/>
      </c>
      <c r="Y52" s="39">
        <f>IF(COUNTA(A52:N52,P52)=0,"",IF(OR(A52="",B52="",C52="",D52="",E52="",F52="",G52="",H52="",I52="",J52="",K52="",L52="",M52="",N52="",P52=""),"Angaben fehlen",IF(O52="","Beschäftigungsart prüfen",IF(W52&gt;Parameter!$B$5,"Budget überschritten",IF(H52&gt;G52*(1+Parameter!$B$6),"Stunden über Toleranz","OK")))))</f>
        <v/>
      </c>
    </row>
    <row r="53">
      <c r="A53" s="31" t="n"/>
      <c r="B53" s="50" t="n"/>
      <c r="C53" s="31" t="n"/>
      <c r="D53" s="31" t="n"/>
      <c r="E53" s="31" t="n"/>
      <c r="F53" s="31" t="n"/>
      <c r="G53" s="33" t="n"/>
      <c r="H53" s="33" t="n"/>
      <c r="I53" s="34" t="n"/>
      <c r="J53" s="33" t="n"/>
      <c r="K53" s="33" t="n"/>
      <c r="L53" s="35" t="n"/>
      <c r="M53" s="34" t="n"/>
      <c r="N53" s="34" t="n"/>
      <c r="O53" s="36">
        <f>IF(OR(A53="",E53=""),"",IFERROR(VLOOKUP(E53,Parameter!$D$5:$E$8,2,FALSE),""))</f>
        <v/>
      </c>
      <c r="P53" s="31" t="n"/>
      <c r="Q53" s="19">
        <f>IF(A53="","",IF(OR(G53="",I53=""),"",G53*I53))</f>
        <v/>
      </c>
      <c r="R53" s="19">
        <f>IF(A53="","",IF(OR(H53="",I53=""),"",H53*I53))</f>
        <v/>
      </c>
      <c r="S53" s="19">
        <f>IF(A53="","",IF(OR(J53="",I53="",L53=""),"",J53*I53*L53))</f>
        <v/>
      </c>
      <c r="T53" s="19">
        <f>IF(A53="","",IF(OR(K53="",I53="",L53=""),"",K53*I53*L53))</f>
        <v/>
      </c>
      <c r="U53" s="19">
        <f>IF(A53="","",IF(OR(Q53="",S53="",M53="",O53=""),"",(Q53+S53+M53)*(1+O53)))</f>
        <v/>
      </c>
      <c r="V53" s="19">
        <f>IF(A53="","",IF(OR(R53="",T53="",N53="",O53=""),"",(R53+T53+N53)*(1+O53)))</f>
        <v/>
      </c>
      <c r="W53" s="19">
        <f>IF(OR(U53="",V53=""),"",V53-U53)</f>
        <v/>
      </c>
      <c r="X53" s="36">
        <f>IF(OR(U53="",W53=""),"",IFERROR(W53/U53,""))</f>
        <v/>
      </c>
      <c r="Y53" s="37">
        <f>IF(COUNTA(A53:N53,P53)=0,"",IF(OR(A53="",B53="",C53="",D53="",E53="",F53="",G53="",H53="",I53="",J53="",K53="",L53="",M53="",N53="",P53=""),"Angaben fehlen",IF(O53="","Beschäftigungsart prüfen",IF(W53&gt;Parameter!$B$5,"Budget überschritten",IF(H53&gt;G53*(1+Parameter!$B$6),"Stunden über Toleranz","OK")))))</f>
        <v/>
      </c>
    </row>
    <row r="54">
      <c r="A54" s="31" t="n"/>
      <c r="B54" s="50" t="n"/>
      <c r="C54" s="31" t="n"/>
      <c r="D54" s="31" t="n"/>
      <c r="E54" s="31" t="n"/>
      <c r="F54" s="31" t="n"/>
      <c r="G54" s="33" t="n"/>
      <c r="H54" s="33" t="n"/>
      <c r="I54" s="34" t="n"/>
      <c r="J54" s="33" t="n"/>
      <c r="K54" s="33" t="n"/>
      <c r="L54" s="35" t="n"/>
      <c r="M54" s="34" t="n"/>
      <c r="N54" s="34" t="n"/>
      <c r="O54" s="38">
        <f>IF(OR(A54="",E54=""),"",IFERROR(VLOOKUP(E54,Parameter!$D$5:$E$8,2,FALSE),""))</f>
        <v/>
      </c>
      <c r="P54" s="31" t="n"/>
      <c r="Q54" s="21">
        <f>IF(A54="","",IF(OR(G54="",I54=""),"",G54*I54))</f>
        <v/>
      </c>
      <c r="R54" s="21">
        <f>IF(A54="","",IF(OR(H54="",I54=""),"",H54*I54))</f>
        <v/>
      </c>
      <c r="S54" s="21">
        <f>IF(A54="","",IF(OR(J54="",I54="",L54=""),"",J54*I54*L54))</f>
        <v/>
      </c>
      <c r="T54" s="21">
        <f>IF(A54="","",IF(OR(K54="",I54="",L54=""),"",K54*I54*L54))</f>
        <v/>
      </c>
      <c r="U54" s="21">
        <f>IF(A54="","",IF(OR(Q54="",S54="",M54="",O54=""),"",(Q54+S54+M54)*(1+O54)))</f>
        <v/>
      </c>
      <c r="V54" s="21">
        <f>IF(A54="","",IF(OR(R54="",T54="",N54="",O54=""),"",(R54+T54+N54)*(1+O54)))</f>
        <v/>
      </c>
      <c r="W54" s="21">
        <f>IF(OR(U54="",V54=""),"",V54-U54)</f>
        <v/>
      </c>
      <c r="X54" s="38">
        <f>IF(OR(U54="",W54=""),"",IFERROR(W54/U54,""))</f>
        <v/>
      </c>
      <c r="Y54" s="39">
        <f>IF(COUNTA(A54:N54,P54)=0,"",IF(OR(A54="",B54="",C54="",D54="",E54="",F54="",G54="",H54="",I54="",J54="",K54="",L54="",M54="",N54="",P54=""),"Angaben fehlen",IF(O54="","Beschäftigungsart prüfen",IF(W54&gt;Parameter!$B$5,"Budget überschritten",IF(H54&gt;G54*(1+Parameter!$B$6),"Stunden über Toleranz","OK")))))</f>
        <v/>
      </c>
    </row>
    <row r="55">
      <c r="A55" s="31" t="n"/>
      <c r="B55" s="50" t="n"/>
      <c r="C55" s="31" t="n"/>
      <c r="D55" s="31" t="n"/>
      <c r="E55" s="31" t="n"/>
      <c r="F55" s="31" t="n"/>
      <c r="G55" s="33" t="n"/>
      <c r="H55" s="33" t="n"/>
      <c r="I55" s="34" t="n"/>
      <c r="J55" s="33" t="n"/>
      <c r="K55" s="33" t="n"/>
      <c r="L55" s="35" t="n"/>
      <c r="M55" s="34" t="n"/>
      <c r="N55" s="34" t="n"/>
      <c r="O55" s="36">
        <f>IF(OR(A55="",E55=""),"",IFERROR(VLOOKUP(E55,Parameter!$D$5:$E$8,2,FALSE),""))</f>
        <v/>
      </c>
      <c r="P55" s="31" t="n"/>
      <c r="Q55" s="19">
        <f>IF(A55="","",IF(OR(G55="",I55=""),"",G55*I55))</f>
        <v/>
      </c>
      <c r="R55" s="19">
        <f>IF(A55="","",IF(OR(H55="",I55=""),"",H55*I55))</f>
        <v/>
      </c>
      <c r="S55" s="19">
        <f>IF(A55="","",IF(OR(J55="",I55="",L55=""),"",J55*I55*L55))</f>
        <v/>
      </c>
      <c r="T55" s="19">
        <f>IF(A55="","",IF(OR(K55="",I55="",L55=""),"",K55*I55*L55))</f>
        <v/>
      </c>
      <c r="U55" s="19">
        <f>IF(A55="","",IF(OR(Q55="",S55="",M55="",O55=""),"",(Q55+S55+M55)*(1+O55)))</f>
        <v/>
      </c>
      <c r="V55" s="19">
        <f>IF(A55="","",IF(OR(R55="",T55="",N55="",O55=""),"",(R55+T55+N55)*(1+O55)))</f>
        <v/>
      </c>
      <c r="W55" s="19">
        <f>IF(OR(U55="",V55=""),"",V55-U55)</f>
        <v/>
      </c>
      <c r="X55" s="36">
        <f>IF(OR(U55="",W55=""),"",IFERROR(W55/U55,""))</f>
        <v/>
      </c>
      <c r="Y55" s="37">
        <f>IF(COUNTA(A55:N55,P55)=0,"",IF(OR(A55="",B55="",C55="",D55="",E55="",F55="",G55="",H55="",I55="",J55="",K55="",L55="",M55="",N55="",P55=""),"Angaben fehlen",IF(O55="","Beschäftigungsart prüfen",IF(W55&gt;Parameter!$B$5,"Budget überschritten",IF(H55&gt;G55*(1+Parameter!$B$6),"Stunden über Toleranz","OK")))))</f>
        <v/>
      </c>
    </row>
    <row r="56">
      <c r="A56" s="31" t="n"/>
      <c r="B56" s="50" t="n"/>
      <c r="C56" s="31" t="n"/>
      <c r="D56" s="31" t="n"/>
      <c r="E56" s="31" t="n"/>
      <c r="F56" s="31" t="n"/>
      <c r="G56" s="33" t="n"/>
      <c r="H56" s="33" t="n"/>
      <c r="I56" s="34" t="n"/>
      <c r="J56" s="33" t="n"/>
      <c r="K56" s="33" t="n"/>
      <c r="L56" s="35" t="n"/>
      <c r="M56" s="34" t="n"/>
      <c r="N56" s="34" t="n"/>
      <c r="O56" s="38">
        <f>IF(OR(A56="",E56=""),"",IFERROR(VLOOKUP(E56,Parameter!$D$5:$E$8,2,FALSE),""))</f>
        <v/>
      </c>
      <c r="P56" s="31" t="n"/>
      <c r="Q56" s="21">
        <f>IF(A56="","",IF(OR(G56="",I56=""),"",G56*I56))</f>
        <v/>
      </c>
      <c r="R56" s="21">
        <f>IF(A56="","",IF(OR(H56="",I56=""),"",H56*I56))</f>
        <v/>
      </c>
      <c r="S56" s="21">
        <f>IF(A56="","",IF(OR(J56="",I56="",L56=""),"",J56*I56*L56))</f>
        <v/>
      </c>
      <c r="T56" s="21">
        <f>IF(A56="","",IF(OR(K56="",I56="",L56=""),"",K56*I56*L56))</f>
        <v/>
      </c>
      <c r="U56" s="21">
        <f>IF(A56="","",IF(OR(Q56="",S56="",M56="",O56=""),"",(Q56+S56+M56)*(1+O56)))</f>
        <v/>
      </c>
      <c r="V56" s="21">
        <f>IF(A56="","",IF(OR(R56="",T56="",N56="",O56=""),"",(R56+T56+N56)*(1+O56)))</f>
        <v/>
      </c>
      <c r="W56" s="21">
        <f>IF(OR(U56="",V56=""),"",V56-U56)</f>
        <v/>
      </c>
      <c r="X56" s="38">
        <f>IF(OR(U56="",W56=""),"",IFERROR(W56/U56,""))</f>
        <v/>
      </c>
      <c r="Y56" s="39">
        <f>IF(COUNTA(A56:N56,P56)=0,"",IF(OR(A56="",B56="",C56="",D56="",E56="",F56="",G56="",H56="",I56="",J56="",K56="",L56="",M56="",N56="",P56=""),"Angaben fehlen",IF(O56="","Beschäftigungsart prüfen",IF(W56&gt;Parameter!$B$5,"Budget überschritten",IF(H56&gt;G56*(1+Parameter!$B$6),"Stunden über Toleranz","OK")))))</f>
        <v/>
      </c>
    </row>
    <row r="57">
      <c r="A57" s="31" t="n"/>
      <c r="B57" s="50" t="n"/>
      <c r="C57" s="31" t="n"/>
      <c r="D57" s="31" t="n"/>
      <c r="E57" s="31" t="n"/>
      <c r="F57" s="31" t="n"/>
      <c r="G57" s="33" t="n"/>
      <c r="H57" s="33" t="n"/>
      <c r="I57" s="34" t="n"/>
      <c r="J57" s="33" t="n"/>
      <c r="K57" s="33" t="n"/>
      <c r="L57" s="35" t="n"/>
      <c r="M57" s="34" t="n"/>
      <c r="N57" s="34" t="n"/>
      <c r="O57" s="36">
        <f>IF(OR(A57="",E57=""),"",IFERROR(VLOOKUP(E57,Parameter!$D$5:$E$8,2,FALSE),""))</f>
        <v/>
      </c>
      <c r="P57" s="31" t="n"/>
      <c r="Q57" s="19">
        <f>IF(A57="","",IF(OR(G57="",I57=""),"",G57*I57))</f>
        <v/>
      </c>
      <c r="R57" s="19">
        <f>IF(A57="","",IF(OR(H57="",I57=""),"",H57*I57))</f>
        <v/>
      </c>
      <c r="S57" s="19">
        <f>IF(A57="","",IF(OR(J57="",I57="",L57=""),"",J57*I57*L57))</f>
        <v/>
      </c>
      <c r="T57" s="19">
        <f>IF(A57="","",IF(OR(K57="",I57="",L57=""),"",K57*I57*L57))</f>
        <v/>
      </c>
      <c r="U57" s="19">
        <f>IF(A57="","",IF(OR(Q57="",S57="",M57="",O57=""),"",(Q57+S57+M57)*(1+O57)))</f>
        <v/>
      </c>
      <c r="V57" s="19">
        <f>IF(A57="","",IF(OR(R57="",T57="",N57="",O57=""),"",(R57+T57+N57)*(1+O57)))</f>
        <v/>
      </c>
      <c r="W57" s="19">
        <f>IF(OR(U57="",V57=""),"",V57-U57)</f>
        <v/>
      </c>
      <c r="X57" s="36">
        <f>IF(OR(U57="",W57=""),"",IFERROR(W57/U57,""))</f>
        <v/>
      </c>
      <c r="Y57" s="37">
        <f>IF(COUNTA(A57:N57,P57)=0,"",IF(OR(A57="",B57="",C57="",D57="",E57="",F57="",G57="",H57="",I57="",J57="",K57="",L57="",M57="",N57="",P57=""),"Angaben fehlen",IF(O57="","Beschäftigungsart prüfen",IF(W57&gt;Parameter!$B$5,"Budget überschritten",IF(H57&gt;G57*(1+Parameter!$B$6),"Stunden über Toleranz","OK")))))</f>
        <v/>
      </c>
    </row>
    <row r="58">
      <c r="A58" s="31" t="n"/>
      <c r="B58" s="50" t="n"/>
      <c r="C58" s="31" t="n"/>
      <c r="D58" s="31" t="n"/>
      <c r="E58" s="31" t="n"/>
      <c r="F58" s="31" t="n"/>
      <c r="G58" s="33" t="n"/>
      <c r="H58" s="33" t="n"/>
      <c r="I58" s="34" t="n"/>
      <c r="J58" s="33" t="n"/>
      <c r="K58" s="33" t="n"/>
      <c r="L58" s="35" t="n"/>
      <c r="M58" s="34" t="n"/>
      <c r="N58" s="34" t="n"/>
      <c r="O58" s="38">
        <f>IF(OR(A58="",E58=""),"",IFERROR(VLOOKUP(E58,Parameter!$D$5:$E$8,2,FALSE),""))</f>
        <v/>
      </c>
      <c r="P58" s="31" t="n"/>
      <c r="Q58" s="21">
        <f>IF(A58="","",IF(OR(G58="",I58=""),"",G58*I58))</f>
        <v/>
      </c>
      <c r="R58" s="21">
        <f>IF(A58="","",IF(OR(H58="",I58=""),"",H58*I58))</f>
        <v/>
      </c>
      <c r="S58" s="21">
        <f>IF(A58="","",IF(OR(J58="",I58="",L58=""),"",J58*I58*L58))</f>
        <v/>
      </c>
      <c r="T58" s="21">
        <f>IF(A58="","",IF(OR(K58="",I58="",L58=""),"",K58*I58*L58))</f>
        <v/>
      </c>
      <c r="U58" s="21">
        <f>IF(A58="","",IF(OR(Q58="",S58="",M58="",O58=""),"",(Q58+S58+M58)*(1+O58)))</f>
        <v/>
      </c>
      <c r="V58" s="21">
        <f>IF(A58="","",IF(OR(R58="",T58="",N58="",O58=""),"",(R58+T58+N58)*(1+O58)))</f>
        <v/>
      </c>
      <c r="W58" s="21">
        <f>IF(OR(U58="",V58=""),"",V58-U58)</f>
        <v/>
      </c>
      <c r="X58" s="38">
        <f>IF(OR(U58="",W58=""),"",IFERROR(W58/U58,""))</f>
        <v/>
      </c>
      <c r="Y58" s="39">
        <f>IF(COUNTA(A58:N58,P58)=0,"",IF(OR(A58="",B58="",C58="",D58="",E58="",F58="",G58="",H58="",I58="",J58="",K58="",L58="",M58="",N58="",P58=""),"Angaben fehlen",IF(O58="","Beschäftigungsart prüfen",IF(W58&gt;Parameter!$B$5,"Budget überschritten",IF(H58&gt;G58*(1+Parameter!$B$6),"Stunden über Toleranz","OK")))))</f>
        <v/>
      </c>
    </row>
    <row r="59">
      <c r="A59" s="31" t="n"/>
      <c r="B59" s="50" t="n"/>
      <c r="C59" s="31" t="n"/>
      <c r="D59" s="31" t="n"/>
      <c r="E59" s="31" t="n"/>
      <c r="F59" s="31" t="n"/>
      <c r="G59" s="33" t="n"/>
      <c r="H59" s="33" t="n"/>
      <c r="I59" s="34" t="n"/>
      <c r="J59" s="33" t="n"/>
      <c r="K59" s="33" t="n"/>
      <c r="L59" s="35" t="n"/>
      <c r="M59" s="34" t="n"/>
      <c r="N59" s="34" t="n"/>
      <c r="O59" s="36">
        <f>IF(OR(A59="",E59=""),"",IFERROR(VLOOKUP(E59,Parameter!$D$5:$E$8,2,FALSE),""))</f>
        <v/>
      </c>
      <c r="P59" s="31" t="n"/>
      <c r="Q59" s="19">
        <f>IF(A59="","",IF(OR(G59="",I59=""),"",G59*I59))</f>
        <v/>
      </c>
      <c r="R59" s="19">
        <f>IF(A59="","",IF(OR(H59="",I59=""),"",H59*I59))</f>
        <v/>
      </c>
      <c r="S59" s="19">
        <f>IF(A59="","",IF(OR(J59="",I59="",L59=""),"",J59*I59*L59))</f>
        <v/>
      </c>
      <c r="T59" s="19">
        <f>IF(A59="","",IF(OR(K59="",I59="",L59=""),"",K59*I59*L59))</f>
        <v/>
      </c>
      <c r="U59" s="19">
        <f>IF(A59="","",IF(OR(Q59="",S59="",M59="",O59=""),"",(Q59+S59+M59)*(1+O59)))</f>
        <v/>
      </c>
      <c r="V59" s="19">
        <f>IF(A59="","",IF(OR(R59="",T59="",N59="",O59=""),"",(R59+T59+N59)*(1+O59)))</f>
        <v/>
      </c>
      <c r="W59" s="19">
        <f>IF(OR(U59="",V59=""),"",V59-U59)</f>
        <v/>
      </c>
      <c r="X59" s="36">
        <f>IF(OR(U59="",W59=""),"",IFERROR(W59/U59,""))</f>
        <v/>
      </c>
      <c r="Y59" s="37">
        <f>IF(COUNTA(A59:N59,P59)=0,"",IF(OR(A59="",B59="",C59="",D59="",E59="",F59="",G59="",H59="",I59="",J59="",K59="",L59="",M59="",N59="",P59=""),"Angaben fehlen",IF(O59="","Beschäftigungsart prüfen",IF(W59&gt;Parameter!$B$5,"Budget überschritten",IF(H59&gt;G59*(1+Parameter!$B$6),"Stunden über Toleranz","OK")))))</f>
        <v/>
      </c>
    </row>
    <row r="60">
      <c r="A60" s="31" t="n"/>
      <c r="B60" s="50" t="n"/>
      <c r="C60" s="31" t="n"/>
      <c r="D60" s="31" t="n"/>
      <c r="E60" s="31" t="n"/>
      <c r="F60" s="31" t="n"/>
      <c r="G60" s="33" t="n"/>
      <c r="H60" s="33" t="n"/>
      <c r="I60" s="34" t="n"/>
      <c r="J60" s="33" t="n"/>
      <c r="K60" s="33" t="n"/>
      <c r="L60" s="35" t="n"/>
      <c r="M60" s="34" t="n"/>
      <c r="N60" s="34" t="n"/>
      <c r="O60" s="38">
        <f>IF(OR(A60="",E60=""),"",IFERROR(VLOOKUP(E60,Parameter!$D$5:$E$8,2,FALSE),""))</f>
        <v/>
      </c>
      <c r="P60" s="31" t="n"/>
      <c r="Q60" s="21">
        <f>IF(A60="","",IF(OR(G60="",I60=""),"",G60*I60))</f>
        <v/>
      </c>
      <c r="R60" s="21">
        <f>IF(A60="","",IF(OR(H60="",I60=""),"",H60*I60))</f>
        <v/>
      </c>
      <c r="S60" s="21">
        <f>IF(A60="","",IF(OR(J60="",I60="",L60=""),"",J60*I60*L60))</f>
        <v/>
      </c>
      <c r="T60" s="21">
        <f>IF(A60="","",IF(OR(K60="",I60="",L60=""),"",K60*I60*L60))</f>
        <v/>
      </c>
      <c r="U60" s="21">
        <f>IF(A60="","",IF(OR(Q60="",S60="",M60="",O60=""),"",(Q60+S60+M60)*(1+O60)))</f>
        <v/>
      </c>
      <c r="V60" s="21">
        <f>IF(A60="","",IF(OR(R60="",T60="",N60="",O60=""),"",(R60+T60+N60)*(1+O60)))</f>
        <v/>
      </c>
      <c r="W60" s="21">
        <f>IF(OR(U60="",V60=""),"",V60-U60)</f>
        <v/>
      </c>
      <c r="X60" s="38">
        <f>IF(OR(U60="",W60=""),"",IFERROR(W60/U60,""))</f>
        <v/>
      </c>
      <c r="Y60" s="39">
        <f>IF(COUNTA(A60:N60,P60)=0,"",IF(OR(A60="",B60="",C60="",D60="",E60="",F60="",G60="",H60="",I60="",J60="",K60="",L60="",M60="",N60="",P60=""),"Angaben fehlen",IF(O60="","Beschäftigungsart prüfen",IF(W60&gt;Parameter!$B$5,"Budget überschritten",IF(H60&gt;G60*(1+Parameter!$B$6),"Stunden über Toleranz","OK")))))</f>
        <v/>
      </c>
    </row>
    <row r="61">
      <c r="A61" s="31" t="n"/>
      <c r="B61" s="50" t="n"/>
      <c r="C61" s="31" t="n"/>
      <c r="D61" s="31" t="n"/>
      <c r="E61" s="31" t="n"/>
      <c r="F61" s="31" t="n"/>
      <c r="G61" s="33" t="n"/>
      <c r="H61" s="33" t="n"/>
      <c r="I61" s="34" t="n"/>
      <c r="J61" s="33" t="n"/>
      <c r="K61" s="33" t="n"/>
      <c r="L61" s="35" t="n"/>
      <c r="M61" s="34" t="n"/>
      <c r="N61" s="34" t="n"/>
      <c r="O61" s="36">
        <f>IF(OR(A61="",E61=""),"",IFERROR(VLOOKUP(E61,Parameter!$D$5:$E$8,2,FALSE),""))</f>
        <v/>
      </c>
      <c r="P61" s="31" t="n"/>
      <c r="Q61" s="19">
        <f>IF(A61="","",IF(OR(G61="",I61=""),"",G61*I61))</f>
        <v/>
      </c>
      <c r="R61" s="19">
        <f>IF(A61="","",IF(OR(H61="",I61=""),"",H61*I61))</f>
        <v/>
      </c>
      <c r="S61" s="19">
        <f>IF(A61="","",IF(OR(J61="",I61="",L61=""),"",J61*I61*L61))</f>
        <v/>
      </c>
      <c r="T61" s="19">
        <f>IF(A61="","",IF(OR(K61="",I61="",L61=""),"",K61*I61*L61))</f>
        <v/>
      </c>
      <c r="U61" s="19">
        <f>IF(A61="","",IF(OR(Q61="",S61="",M61="",O61=""),"",(Q61+S61+M61)*(1+O61)))</f>
        <v/>
      </c>
      <c r="V61" s="19">
        <f>IF(A61="","",IF(OR(R61="",T61="",N61="",O61=""),"",(R61+T61+N61)*(1+O61)))</f>
        <v/>
      </c>
      <c r="W61" s="19">
        <f>IF(OR(U61="",V61=""),"",V61-U61)</f>
        <v/>
      </c>
      <c r="X61" s="36">
        <f>IF(OR(U61="",W61=""),"",IFERROR(W61/U61,""))</f>
        <v/>
      </c>
      <c r="Y61" s="37">
        <f>IF(COUNTA(A61:N61,P61)=0,"",IF(OR(A61="",B61="",C61="",D61="",E61="",F61="",G61="",H61="",I61="",J61="",K61="",L61="",M61="",N61="",P61=""),"Angaben fehlen",IF(O61="","Beschäftigungsart prüfen",IF(W61&gt;Parameter!$B$5,"Budget überschritten",IF(H61&gt;G61*(1+Parameter!$B$6),"Stunden über Toleranz","OK")))))</f>
        <v/>
      </c>
    </row>
    <row r="62">
      <c r="A62" s="31" t="n"/>
      <c r="B62" s="50" t="n"/>
      <c r="C62" s="31" t="n"/>
      <c r="D62" s="31" t="n"/>
      <c r="E62" s="31" t="n"/>
      <c r="F62" s="31" t="n"/>
      <c r="G62" s="33" t="n"/>
      <c r="H62" s="33" t="n"/>
      <c r="I62" s="34" t="n"/>
      <c r="J62" s="33" t="n"/>
      <c r="K62" s="33" t="n"/>
      <c r="L62" s="35" t="n"/>
      <c r="M62" s="34" t="n"/>
      <c r="N62" s="34" t="n"/>
      <c r="O62" s="38">
        <f>IF(OR(A62="",E62=""),"",IFERROR(VLOOKUP(E62,Parameter!$D$5:$E$8,2,FALSE),""))</f>
        <v/>
      </c>
      <c r="P62" s="31" t="n"/>
      <c r="Q62" s="21">
        <f>IF(A62="","",IF(OR(G62="",I62=""),"",G62*I62))</f>
        <v/>
      </c>
      <c r="R62" s="21">
        <f>IF(A62="","",IF(OR(H62="",I62=""),"",H62*I62))</f>
        <v/>
      </c>
      <c r="S62" s="21">
        <f>IF(A62="","",IF(OR(J62="",I62="",L62=""),"",J62*I62*L62))</f>
        <v/>
      </c>
      <c r="T62" s="21">
        <f>IF(A62="","",IF(OR(K62="",I62="",L62=""),"",K62*I62*L62))</f>
        <v/>
      </c>
      <c r="U62" s="21">
        <f>IF(A62="","",IF(OR(Q62="",S62="",M62="",O62=""),"",(Q62+S62+M62)*(1+O62)))</f>
        <v/>
      </c>
      <c r="V62" s="21">
        <f>IF(A62="","",IF(OR(R62="",T62="",N62="",O62=""),"",(R62+T62+N62)*(1+O62)))</f>
        <v/>
      </c>
      <c r="W62" s="21">
        <f>IF(OR(U62="",V62=""),"",V62-U62)</f>
        <v/>
      </c>
      <c r="X62" s="38">
        <f>IF(OR(U62="",W62=""),"",IFERROR(W62/U62,""))</f>
        <v/>
      </c>
      <c r="Y62" s="39">
        <f>IF(COUNTA(A62:N62,P62)=0,"",IF(OR(A62="",B62="",C62="",D62="",E62="",F62="",G62="",H62="",I62="",J62="",K62="",L62="",M62="",N62="",P62=""),"Angaben fehlen",IF(O62="","Beschäftigungsart prüfen",IF(W62&gt;Parameter!$B$5,"Budget überschritten",IF(H62&gt;G62*(1+Parameter!$B$6),"Stunden über Toleranz","OK")))))</f>
        <v/>
      </c>
    </row>
    <row r="63">
      <c r="A63" s="31" t="n"/>
      <c r="B63" s="50" t="n"/>
      <c r="C63" s="31" t="n"/>
      <c r="D63" s="31" t="n"/>
      <c r="E63" s="31" t="n"/>
      <c r="F63" s="31" t="n"/>
      <c r="G63" s="33" t="n"/>
      <c r="H63" s="33" t="n"/>
      <c r="I63" s="34" t="n"/>
      <c r="J63" s="33" t="n"/>
      <c r="K63" s="33" t="n"/>
      <c r="L63" s="35" t="n"/>
      <c r="M63" s="34" t="n"/>
      <c r="N63" s="34" t="n"/>
      <c r="O63" s="36">
        <f>IF(OR(A63="",E63=""),"",IFERROR(VLOOKUP(E63,Parameter!$D$5:$E$8,2,FALSE),""))</f>
        <v/>
      </c>
      <c r="P63" s="31" t="n"/>
      <c r="Q63" s="19">
        <f>IF(A63="","",IF(OR(G63="",I63=""),"",G63*I63))</f>
        <v/>
      </c>
      <c r="R63" s="19">
        <f>IF(A63="","",IF(OR(H63="",I63=""),"",H63*I63))</f>
        <v/>
      </c>
      <c r="S63" s="19">
        <f>IF(A63="","",IF(OR(J63="",I63="",L63=""),"",J63*I63*L63))</f>
        <v/>
      </c>
      <c r="T63" s="19">
        <f>IF(A63="","",IF(OR(K63="",I63="",L63=""),"",K63*I63*L63))</f>
        <v/>
      </c>
      <c r="U63" s="19">
        <f>IF(A63="","",IF(OR(Q63="",S63="",M63="",O63=""),"",(Q63+S63+M63)*(1+O63)))</f>
        <v/>
      </c>
      <c r="V63" s="19">
        <f>IF(A63="","",IF(OR(R63="",T63="",N63="",O63=""),"",(R63+T63+N63)*(1+O63)))</f>
        <v/>
      </c>
      <c r="W63" s="19">
        <f>IF(OR(U63="",V63=""),"",V63-U63)</f>
        <v/>
      </c>
      <c r="X63" s="36">
        <f>IF(OR(U63="",W63=""),"",IFERROR(W63/U63,""))</f>
        <v/>
      </c>
      <c r="Y63" s="37">
        <f>IF(COUNTA(A63:N63,P63)=0,"",IF(OR(A63="",B63="",C63="",D63="",E63="",F63="",G63="",H63="",I63="",J63="",K63="",L63="",M63="",N63="",P63=""),"Angaben fehlen",IF(O63="","Beschäftigungsart prüfen",IF(W63&gt;Parameter!$B$5,"Budget überschritten",IF(H63&gt;G63*(1+Parameter!$B$6),"Stunden über Toleranz","OK")))))</f>
        <v/>
      </c>
    </row>
    <row r="64">
      <c r="A64" s="31" t="n"/>
      <c r="B64" s="50" t="n"/>
      <c r="C64" s="31" t="n"/>
      <c r="D64" s="31" t="n"/>
      <c r="E64" s="31" t="n"/>
      <c r="F64" s="31" t="n"/>
      <c r="G64" s="33" t="n"/>
      <c r="H64" s="33" t="n"/>
      <c r="I64" s="34" t="n"/>
      <c r="J64" s="33" t="n"/>
      <c r="K64" s="33" t="n"/>
      <c r="L64" s="35" t="n"/>
      <c r="M64" s="34" t="n"/>
      <c r="N64" s="34" t="n"/>
      <c r="O64" s="38">
        <f>IF(OR(A64="",E64=""),"",IFERROR(VLOOKUP(E64,Parameter!$D$5:$E$8,2,FALSE),""))</f>
        <v/>
      </c>
      <c r="P64" s="31" t="n"/>
      <c r="Q64" s="21">
        <f>IF(A64="","",IF(OR(G64="",I64=""),"",G64*I64))</f>
        <v/>
      </c>
      <c r="R64" s="21">
        <f>IF(A64="","",IF(OR(H64="",I64=""),"",H64*I64))</f>
        <v/>
      </c>
      <c r="S64" s="21">
        <f>IF(A64="","",IF(OR(J64="",I64="",L64=""),"",J64*I64*L64))</f>
        <v/>
      </c>
      <c r="T64" s="21">
        <f>IF(A64="","",IF(OR(K64="",I64="",L64=""),"",K64*I64*L64))</f>
        <v/>
      </c>
      <c r="U64" s="21">
        <f>IF(A64="","",IF(OR(Q64="",S64="",M64="",O64=""),"",(Q64+S64+M64)*(1+O64)))</f>
        <v/>
      </c>
      <c r="V64" s="21">
        <f>IF(A64="","",IF(OR(R64="",T64="",N64="",O64=""),"",(R64+T64+N64)*(1+O64)))</f>
        <v/>
      </c>
      <c r="W64" s="21">
        <f>IF(OR(U64="",V64=""),"",V64-U64)</f>
        <v/>
      </c>
      <c r="X64" s="38">
        <f>IF(OR(U64="",W64=""),"",IFERROR(W64/U64,""))</f>
        <v/>
      </c>
      <c r="Y64" s="39">
        <f>IF(COUNTA(A64:N64,P64)=0,"",IF(OR(A64="",B64="",C64="",D64="",E64="",F64="",G64="",H64="",I64="",J64="",K64="",L64="",M64="",N64="",P64=""),"Angaben fehlen",IF(O64="","Beschäftigungsart prüfen",IF(W64&gt;Parameter!$B$5,"Budget überschritten",IF(H64&gt;G64*(1+Parameter!$B$6),"Stunden über Toleranz","OK")))))</f>
        <v/>
      </c>
    </row>
    <row r="65">
      <c r="A65" s="31" t="n"/>
      <c r="B65" s="50" t="n"/>
      <c r="C65" s="31" t="n"/>
      <c r="D65" s="31" t="n"/>
      <c r="E65" s="31" t="n"/>
      <c r="F65" s="31" t="n"/>
      <c r="G65" s="33" t="n"/>
      <c r="H65" s="33" t="n"/>
      <c r="I65" s="34" t="n"/>
      <c r="J65" s="33" t="n"/>
      <c r="K65" s="33" t="n"/>
      <c r="L65" s="35" t="n"/>
      <c r="M65" s="34" t="n"/>
      <c r="N65" s="34" t="n"/>
      <c r="O65" s="36">
        <f>IF(OR(A65="",E65=""),"",IFERROR(VLOOKUP(E65,Parameter!$D$5:$E$8,2,FALSE),""))</f>
        <v/>
      </c>
      <c r="P65" s="31" t="n"/>
      <c r="Q65" s="19">
        <f>IF(A65="","",IF(OR(G65="",I65=""),"",G65*I65))</f>
        <v/>
      </c>
      <c r="R65" s="19">
        <f>IF(A65="","",IF(OR(H65="",I65=""),"",H65*I65))</f>
        <v/>
      </c>
      <c r="S65" s="19">
        <f>IF(A65="","",IF(OR(J65="",I65="",L65=""),"",J65*I65*L65))</f>
        <v/>
      </c>
      <c r="T65" s="19">
        <f>IF(A65="","",IF(OR(K65="",I65="",L65=""),"",K65*I65*L65))</f>
        <v/>
      </c>
      <c r="U65" s="19">
        <f>IF(A65="","",IF(OR(Q65="",S65="",M65="",O65=""),"",(Q65+S65+M65)*(1+O65)))</f>
        <v/>
      </c>
      <c r="V65" s="19">
        <f>IF(A65="","",IF(OR(R65="",T65="",N65="",O65=""),"",(R65+T65+N65)*(1+O65)))</f>
        <v/>
      </c>
      <c r="W65" s="19">
        <f>IF(OR(U65="",V65=""),"",V65-U65)</f>
        <v/>
      </c>
      <c r="X65" s="36">
        <f>IF(OR(U65="",W65=""),"",IFERROR(W65/U65,""))</f>
        <v/>
      </c>
      <c r="Y65" s="37">
        <f>IF(COUNTA(A65:N65,P65)=0,"",IF(OR(A65="",B65="",C65="",D65="",E65="",F65="",G65="",H65="",I65="",J65="",K65="",L65="",M65="",N65="",P65=""),"Angaben fehlen",IF(O65="","Beschäftigungsart prüfen",IF(W65&gt;Parameter!$B$5,"Budget überschritten",IF(H65&gt;G65*(1+Parameter!$B$6),"Stunden über Toleranz","OK")))))</f>
        <v/>
      </c>
    </row>
    <row r="66">
      <c r="A66" s="31" t="n"/>
      <c r="B66" s="50" t="n"/>
      <c r="C66" s="31" t="n"/>
      <c r="D66" s="31" t="n"/>
      <c r="E66" s="31" t="n"/>
      <c r="F66" s="31" t="n"/>
      <c r="G66" s="33" t="n"/>
      <c r="H66" s="33" t="n"/>
      <c r="I66" s="34" t="n"/>
      <c r="J66" s="33" t="n"/>
      <c r="K66" s="33" t="n"/>
      <c r="L66" s="35" t="n"/>
      <c r="M66" s="34" t="n"/>
      <c r="N66" s="34" t="n"/>
      <c r="O66" s="38">
        <f>IF(OR(A66="",E66=""),"",IFERROR(VLOOKUP(E66,Parameter!$D$5:$E$8,2,FALSE),""))</f>
        <v/>
      </c>
      <c r="P66" s="31" t="n"/>
      <c r="Q66" s="21">
        <f>IF(A66="","",IF(OR(G66="",I66=""),"",G66*I66))</f>
        <v/>
      </c>
      <c r="R66" s="21">
        <f>IF(A66="","",IF(OR(H66="",I66=""),"",H66*I66))</f>
        <v/>
      </c>
      <c r="S66" s="21">
        <f>IF(A66="","",IF(OR(J66="",I66="",L66=""),"",J66*I66*L66))</f>
        <v/>
      </c>
      <c r="T66" s="21">
        <f>IF(A66="","",IF(OR(K66="",I66="",L66=""),"",K66*I66*L66))</f>
        <v/>
      </c>
      <c r="U66" s="21">
        <f>IF(A66="","",IF(OR(Q66="",S66="",M66="",O66=""),"",(Q66+S66+M66)*(1+O66)))</f>
        <v/>
      </c>
      <c r="V66" s="21">
        <f>IF(A66="","",IF(OR(R66="",T66="",N66="",O66=""),"",(R66+T66+N66)*(1+O66)))</f>
        <v/>
      </c>
      <c r="W66" s="21">
        <f>IF(OR(U66="",V66=""),"",V66-U66)</f>
        <v/>
      </c>
      <c r="X66" s="38">
        <f>IF(OR(U66="",W66=""),"",IFERROR(W66/U66,""))</f>
        <v/>
      </c>
      <c r="Y66" s="39">
        <f>IF(COUNTA(A66:N66,P66)=0,"",IF(OR(A66="",B66="",C66="",D66="",E66="",F66="",G66="",H66="",I66="",J66="",K66="",L66="",M66="",N66="",P66=""),"Angaben fehlen",IF(O66="","Beschäftigungsart prüfen",IF(W66&gt;Parameter!$B$5,"Budget überschritten",IF(H66&gt;G66*(1+Parameter!$B$6),"Stunden über Toleranz","OK")))))</f>
        <v/>
      </c>
    </row>
    <row r="67">
      <c r="A67" s="31" t="n"/>
      <c r="B67" s="50" t="n"/>
      <c r="C67" s="31" t="n"/>
      <c r="D67" s="31" t="n"/>
      <c r="E67" s="31" t="n"/>
      <c r="F67" s="31" t="n"/>
      <c r="G67" s="33" t="n"/>
      <c r="H67" s="33" t="n"/>
      <c r="I67" s="34" t="n"/>
      <c r="J67" s="33" t="n"/>
      <c r="K67" s="33" t="n"/>
      <c r="L67" s="35" t="n"/>
      <c r="M67" s="34" t="n"/>
      <c r="N67" s="34" t="n"/>
      <c r="O67" s="36">
        <f>IF(OR(A67="",E67=""),"",IFERROR(VLOOKUP(E67,Parameter!$D$5:$E$8,2,FALSE),""))</f>
        <v/>
      </c>
      <c r="P67" s="31" t="n"/>
      <c r="Q67" s="19">
        <f>IF(A67="","",IF(OR(G67="",I67=""),"",G67*I67))</f>
        <v/>
      </c>
      <c r="R67" s="19">
        <f>IF(A67="","",IF(OR(H67="",I67=""),"",H67*I67))</f>
        <v/>
      </c>
      <c r="S67" s="19">
        <f>IF(A67="","",IF(OR(J67="",I67="",L67=""),"",J67*I67*L67))</f>
        <v/>
      </c>
      <c r="T67" s="19">
        <f>IF(A67="","",IF(OR(K67="",I67="",L67=""),"",K67*I67*L67))</f>
        <v/>
      </c>
      <c r="U67" s="19">
        <f>IF(A67="","",IF(OR(Q67="",S67="",M67="",O67=""),"",(Q67+S67+M67)*(1+O67)))</f>
        <v/>
      </c>
      <c r="V67" s="19">
        <f>IF(A67="","",IF(OR(R67="",T67="",N67="",O67=""),"",(R67+T67+N67)*(1+O67)))</f>
        <v/>
      </c>
      <c r="W67" s="19">
        <f>IF(OR(U67="",V67=""),"",V67-U67)</f>
        <v/>
      </c>
      <c r="X67" s="36">
        <f>IF(OR(U67="",W67=""),"",IFERROR(W67/U67,""))</f>
        <v/>
      </c>
      <c r="Y67" s="37">
        <f>IF(COUNTA(A67:N67,P67)=0,"",IF(OR(A67="",B67="",C67="",D67="",E67="",F67="",G67="",H67="",I67="",J67="",K67="",L67="",M67="",N67="",P67=""),"Angaben fehlen",IF(O67="","Beschäftigungsart prüfen",IF(W67&gt;Parameter!$B$5,"Budget überschritten",IF(H67&gt;G67*(1+Parameter!$B$6),"Stunden über Toleranz","OK")))))</f>
        <v/>
      </c>
    </row>
    <row r="68">
      <c r="A68" s="31" t="n"/>
      <c r="B68" s="50" t="n"/>
      <c r="C68" s="31" t="n"/>
      <c r="D68" s="31" t="n"/>
      <c r="E68" s="31" t="n"/>
      <c r="F68" s="31" t="n"/>
      <c r="G68" s="33" t="n"/>
      <c r="H68" s="33" t="n"/>
      <c r="I68" s="34" t="n"/>
      <c r="J68" s="33" t="n"/>
      <c r="K68" s="33" t="n"/>
      <c r="L68" s="35" t="n"/>
      <c r="M68" s="34" t="n"/>
      <c r="N68" s="34" t="n"/>
      <c r="O68" s="38">
        <f>IF(OR(A68="",E68=""),"",IFERROR(VLOOKUP(E68,Parameter!$D$5:$E$8,2,FALSE),""))</f>
        <v/>
      </c>
      <c r="P68" s="31" t="n"/>
      <c r="Q68" s="21">
        <f>IF(A68="","",IF(OR(G68="",I68=""),"",G68*I68))</f>
        <v/>
      </c>
      <c r="R68" s="21">
        <f>IF(A68="","",IF(OR(H68="",I68=""),"",H68*I68))</f>
        <v/>
      </c>
      <c r="S68" s="21">
        <f>IF(A68="","",IF(OR(J68="",I68="",L68=""),"",J68*I68*L68))</f>
        <v/>
      </c>
      <c r="T68" s="21">
        <f>IF(A68="","",IF(OR(K68="",I68="",L68=""),"",K68*I68*L68))</f>
        <v/>
      </c>
      <c r="U68" s="21">
        <f>IF(A68="","",IF(OR(Q68="",S68="",M68="",O68=""),"",(Q68+S68+M68)*(1+O68)))</f>
        <v/>
      </c>
      <c r="V68" s="21">
        <f>IF(A68="","",IF(OR(R68="",T68="",N68="",O68=""),"",(R68+T68+N68)*(1+O68)))</f>
        <v/>
      </c>
      <c r="W68" s="21">
        <f>IF(OR(U68="",V68=""),"",V68-U68)</f>
        <v/>
      </c>
      <c r="X68" s="38">
        <f>IF(OR(U68="",W68=""),"",IFERROR(W68/U68,""))</f>
        <v/>
      </c>
      <c r="Y68" s="39">
        <f>IF(COUNTA(A68:N68,P68)=0,"",IF(OR(A68="",B68="",C68="",D68="",E68="",F68="",G68="",H68="",I68="",J68="",K68="",L68="",M68="",N68="",P68=""),"Angaben fehlen",IF(O68="","Beschäftigungsart prüfen",IF(W68&gt;Parameter!$B$5,"Budget überschritten",IF(H68&gt;G68*(1+Parameter!$B$6),"Stunden über Toleranz","OK")))))</f>
        <v/>
      </c>
    </row>
    <row r="69">
      <c r="A69" s="31" t="n"/>
      <c r="B69" s="50" t="n"/>
      <c r="C69" s="31" t="n"/>
      <c r="D69" s="31" t="n"/>
      <c r="E69" s="31" t="n"/>
      <c r="F69" s="31" t="n"/>
      <c r="G69" s="33" t="n"/>
      <c r="H69" s="33" t="n"/>
      <c r="I69" s="34" t="n"/>
      <c r="J69" s="33" t="n"/>
      <c r="K69" s="33" t="n"/>
      <c r="L69" s="35" t="n"/>
      <c r="M69" s="34" t="n"/>
      <c r="N69" s="34" t="n"/>
      <c r="O69" s="36">
        <f>IF(OR(A69="",E69=""),"",IFERROR(VLOOKUP(E69,Parameter!$D$5:$E$8,2,FALSE),""))</f>
        <v/>
      </c>
      <c r="P69" s="31" t="n"/>
      <c r="Q69" s="19">
        <f>IF(A69="","",IF(OR(G69="",I69=""),"",G69*I69))</f>
        <v/>
      </c>
      <c r="R69" s="19">
        <f>IF(A69="","",IF(OR(H69="",I69=""),"",H69*I69))</f>
        <v/>
      </c>
      <c r="S69" s="19">
        <f>IF(A69="","",IF(OR(J69="",I69="",L69=""),"",J69*I69*L69))</f>
        <v/>
      </c>
      <c r="T69" s="19">
        <f>IF(A69="","",IF(OR(K69="",I69="",L69=""),"",K69*I69*L69))</f>
        <v/>
      </c>
      <c r="U69" s="19">
        <f>IF(A69="","",IF(OR(Q69="",S69="",M69="",O69=""),"",(Q69+S69+M69)*(1+O69)))</f>
        <v/>
      </c>
      <c r="V69" s="19">
        <f>IF(A69="","",IF(OR(R69="",T69="",N69="",O69=""),"",(R69+T69+N69)*(1+O69)))</f>
        <v/>
      </c>
      <c r="W69" s="19">
        <f>IF(OR(U69="",V69=""),"",V69-U69)</f>
        <v/>
      </c>
      <c r="X69" s="36">
        <f>IF(OR(U69="",W69=""),"",IFERROR(W69/U69,""))</f>
        <v/>
      </c>
      <c r="Y69" s="37">
        <f>IF(COUNTA(A69:N69,P69)=0,"",IF(OR(A69="",B69="",C69="",D69="",E69="",F69="",G69="",H69="",I69="",J69="",K69="",L69="",M69="",N69="",P69=""),"Angaben fehlen",IF(O69="","Beschäftigungsart prüfen",IF(W69&gt;Parameter!$B$5,"Budget überschritten",IF(H69&gt;G69*(1+Parameter!$B$6),"Stunden über Toleranz","OK")))))</f>
        <v/>
      </c>
    </row>
    <row r="70">
      <c r="A70" s="31" t="n"/>
      <c r="B70" s="50" t="n"/>
      <c r="C70" s="31" t="n"/>
      <c r="D70" s="31" t="n"/>
      <c r="E70" s="31" t="n"/>
      <c r="F70" s="31" t="n"/>
      <c r="G70" s="33" t="n"/>
      <c r="H70" s="33" t="n"/>
      <c r="I70" s="34" t="n"/>
      <c r="J70" s="33" t="n"/>
      <c r="K70" s="33" t="n"/>
      <c r="L70" s="35" t="n"/>
      <c r="M70" s="34" t="n"/>
      <c r="N70" s="34" t="n"/>
      <c r="O70" s="38">
        <f>IF(OR(A70="",E70=""),"",IFERROR(VLOOKUP(E70,Parameter!$D$5:$E$8,2,FALSE),""))</f>
        <v/>
      </c>
      <c r="P70" s="31" t="n"/>
      <c r="Q70" s="21">
        <f>IF(A70="","",IF(OR(G70="",I70=""),"",G70*I70))</f>
        <v/>
      </c>
      <c r="R70" s="21">
        <f>IF(A70="","",IF(OR(H70="",I70=""),"",H70*I70))</f>
        <v/>
      </c>
      <c r="S70" s="21">
        <f>IF(A70="","",IF(OR(J70="",I70="",L70=""),"",J70*I70*L70))</f>
        <v/>
      </c>
      <c r="T70" s="21">
        <f>IF(A70="","",IF(OR(K70="",I70="",L70=""),"",K70*I70*L70))</f>
        <v/>
      </c>
      <c r="U70" s="21">
        <f>IF(A70="","",IF(OR(Q70="",S70="",M70="",O70=""),"",(Q70+S70+M70)*(1+O70)))</f>
        <v/>
      </c>
      <c r="V70" s="21">
        <f>IF(A70="","",IF(OR(R70="",T70="",N70="",O70=""),"",(R70+T70+N70)*(1+O70)))</f>
        <v/>
      </c>
      <c r="W70" s="21">
        <f>IF(OR(U70="",V70=""),"",V70-U70)</f>
        <v/>
      </c>
      <c r="X70" s="38">
        <f>IF(OR(U70="",W70=""),"",IFERROR(W70/U70,""))</f>
        <v/>
      </c>
      <c r="Y70" s="39">
        <f>IF(COUNTA(A70:N70,P70)=0,"",IF(OR(A70="",B70="",C70="",D70="",E70="",F70="",G70="",H70="",I70="",J70="",K70="",L70="",M70="",N70="",P70=""),"Angaben fehlen",IF(O70="","Beschäftigungsart prüfen",IF(W70&gt;Parameter!$B$5,"Budget überschritten",IF(H70&gt;G70*(1+Parameter!$B$6),"Stunden über Toleranz","OK")))))</f>
        <v/>
      </c>
    </row>
    <row r="71">
      <c r="A71" s="31" t="n"/>
      <c r="B71" s="50" t="n"/>
      <c r="C71" s="31" t="n"/>
      <c r="D71" s="31" t="n"/>
      <c r="E71" s="31" t="n"/>
      <c r="F71" s="31" t="n"/>
      <c r="G71" s="33" t="n"/>
      <c r="H71" s="33" t="n"/>
      <c r="I71" s="34" t="n"/>
      <c r="J71" s="33" t="n"/>
      <c r="K71" s="33" t="n"/>
      <c r="L71" s="35" t="n"/>
      <c r="M71" s="34" t="n"/>
      <c r="N71" s="34" t="n"/>
      <c r="O71" s="36">
        <f>IF(OR(A71="",E71=""),"",IFERROR(VLOOKUP(E71,Parameter!$D$5:$E$8,2,FALSE),""))</f>
        <v/>
      </c>
      <c r="P71" s="31" t="n"/>
      <c r="Q71" s="19">
        <f>IF(A71="","",IF(OR(G71="",I71=""),"",G71*I71))</f>
        <v/>
      </c>
      <c r="R71" s="19">
        <f>IF(A71="","",IF(OR(H71="",I71=""),"",H71*I71))</f>
        <v/>
      </c>
      <c r="S71" s="19">
        <f>IF(A71="","",IF(OR(J71="",I71="",L71=""),"",J71*I71*L71))</f>
        <v/>
      </c>
      <c r="T71" s="19">
        <f>IF(A71="","",IF(OR(K71="",I71="",L71=""),"",K71*I71*L71))</f>
        <v/>
      </c>
      <c r="U71" s="19">
        <f>IF(A71="","",IF(OR(Q71="",S71="",M71="",O71=""),"",(Q71+S71+M71)*(1+O71)))</f>
        <v/>
      </c>
      <c r="V71" s="19">
        <f>IF(A71="","",IF(OR(R71="",T71="",N71="",O71=""),"",(R71+T71+N71)*(1+O71)))</f>
        <v/>
      </c>
      <c r="W71" s="19">
        <f>IF(OR(U71="",V71=""),"",V71-U71)</f>
        <v/>
      </c>
      <c r="X71" s="36">
        <f>IF(OR(U71="",W71=""),"",IFERROR(W71/U71,""))</f>
        <v/>
      </c>
      <c r="Y71" s="37">
        <f>IF(COUNTA(A71:N71,P71)=0,"",IF(OR(A71="",B71="",C71="",D71="",E71="",F71="",G71="",H71="",I71="",J71="",K71="",L71="",M71="",N71="",P71=""),"Angaben fehlen",IF(O71="","Beschäftigungsart prüfen",IF(W71&gt;Parameter!$B$5,"Budget überschritten",IF(H71&gt;G71*(1+Parameter!$B$6),"Stunden über Toleranz","OK")))))</f>
        <v/>
      </c>
    </row>
    <row r="72">
      <c r="A72" s="31" t="n"/>
      <c r="B72" s="50" t="n"/>
      <c r="C72" s="31" t="n"/>
      <c r="D72" s="31" t="n"/>
      <c r="E72" s="31" t="n"/>
      <c r="F72" s="31" t="n"/>
      <c r="G72" s="33" t="n"/>
      <c r="H72" s="33" t="n"/>
      <c r="I72" s="34" t="n"/>
      <c r="J72" s="33" t="n"/>
      <c r="K72" s="33" t="n"/>
      <c r="L72" s="35" t="n"/>
      <c r="M72" s="34" t="n"/>
      <c r="N72" s="34" t="n"/>
      <c r="O72" s="38">
        <f>IF(OR(A72="",E72=""),"",IFERROR(VLOOKUP(E72,Parameter!$D$5:$E$8,2,FALSE),""))</f>
        <v/>
      </c>
      <c r="P72" s="31" t="n"/>
      <c r="Q72" s="21">
        <f>IF(A72="","",IF(OR(G72="",I72=""),"",G72*I72))</f>
        <v/>
      </c>
      <c r="R72" s="21">
        <f>IF(A72="","",IF(OR(H72="",I72=""),"",H72*I72))</f>
        <v/>
      </c>
      <c r="S72" s="21">
        <f>IF(A72="","",IF(OR(J72="",I72="",L72=""),"",J72*I72*L72))</f>
        <v/>
      </c>
      <c r="T72" s="21">
        <f>IF(A72="","",IF(OR(K72="",I72="",L72=""),"",K72*I72*L72))</f>
        <v/>
      </c>
      <c r="U72" s="21">
        <f>IF(A72="","",IF(OR(Q72="",S72="",M72="",O72=""),"",(Q72+S72+M72)*(1+O72)))</f>
        <v/>
      </c>
      <c r="V72" s="21">
        <f>IF(A72="","",IF(OR(R72="",T72="",N72="",O72=""),"",(R72+T72+N72)*(1+O72)))</f>
        <v/>
      </c>
      <c r="W72" s="21">
        <f>IF(OR(U72="",V72=""),"",V72-U72)</f>
        <v/>
      </c>
      <c r="X72" s="38">
        <f>IF(OR(U72="",W72=""),"",IFERROR(W72/U72,""))</f>
        <v/>
      </c>
      <c r="Y72" s="39">
        <f>IF(COUNTA(A72:N72,P72)=0,"",IF(OR(A72="",B72="",C72="",D72="",E72="",F72="",G72="",H72="",I72="",J72="",K72="",L72="",M72="",N72="",P72=""),"Angaben fehlen",IF(O72="","Beschäftigungsart prüfen",IF(W72&gt;Parameter!$B$5,"Budget überschritten",IF(H72&gt;G72*(1+Parameter!$B$6),"Stunden über Toleranz","OK")))))</f>
        <v/>
      </c>
    </row>
    <row r="73">
      <c r="A73" s="31" t="n"/>
      <c r="B73" s="50" t="n"/>
      <c r="C73" s="31" t="n"/>
      <c r="D73" s="31" t="n"/>
      <c r="E73" s="31" t="n"/>
      <c r="F73" s="31" t="n"/>
      <c r="G73" s="33" t="n"/>
      <c r="H73" s="33" t="n"/>
      <c r="I73" s="34" t="n"/>
      <c r="J73" s="33" t="n"/>
      <c r="K73" s="33" t="n"/>
      <c r="L73" s="35" t="n"/>
      <c r="M73" s="34" t="n"/>
      <c r="N73" s="34" t="n"/>
      <c r="O73" s="36">
        <f>IF(OR(A73="",E73=""),"",IFERROR(VLOOKUP(E73,Parameter!$D$5:$E$8,2,FALSE),""))</f>
        <v/>
      </c>
      <c r="P73" s="31" t="n"/>
      <c r="Q73" s="19">
        <f>IF(A73="","",IF(OR(G73="",I73=""),"",G73*I73))</f>
        <v/>
      </c>
      <c r="R73" s="19">
        <f>IF(A73="","",IF(OR(H73="",I73=""),"",H73*I73))</f>
        <v/>
      </c>
      <c r="S73" s="19">
        <f>IF(A73="","",IF(OR(J73="",I73="",L73=""),"",J73*I73*L73))</f>
        <v/>
      </c>
      <c r="T73" s="19">
        <f>IF(A73="","",IF(OR(K73="",I73="",L73=""),"",K73*I73*L73))</f>
        <v/>
      </c>
      <c r="U73" s="19">
        <f>IF(A73="","",IF(OR(Q73="",S73="",M73="",O73=""),"",(Q73+S73+M73)*(1+O73)))</f>
        <v/>
      </c>
      <c r="V73" s="19">
        <f>IF(A73="","",IF(OR(R73="",T73="",N73="",O73=""),"",(R73+T73+N73)*(1+O73)))</f>
        <v/>
      </c>
      <c r="W73" s="19">
        <f>IF(OR(U73="",V73=""),"",V73-U73)</f>
        <v/>
      </c>
      <c r="X73" s="36">
        <f>IF(OR(U73="",W73=""),"",IFERROR(W73/U73,""))</f>
        <v/>
      </c>
      <c r="Y73" s="37">
        <f>IF(COUNTA(A73:N73,P73)=0,"",IF(OR(A73="",B73="",C73="",D73="",E73="",F73="",G73="",H73="",I73="",J73="",K73="",L73="",M73="",N73="",P73=""),"Angaben fehlen",IF(O73="","Beschäftigungsart prüfen",IF(W73&gt;Parameter!$B$5,"Budget überschritten",IF(H73&gt;G73*(1+Parameter!$B$6),"Stunden über Toleranz","OK")))))</f>
        <v/>
      </c>
    </row>
    <row r="74">
      <c r="A74" s="31" t="n"/>
      <c r="B74" s="50" t="n"/>
      <c r="C74" s="31" t="n"/>
      <c r="D74" s="31" t="n"/>
      <c r="E74" s="31" t="n"/>
      <c r="F74" s="31" t="n"/>
      <c r="G74" s="33" t="n"/>
      <c r="H74" s="33" t="n"/>
      <c r="I74" s="34" t="n"/>
      <c r="J74" s="33" t="n"/>
      <c r="K74" s="33" t="n"/>
      <c r="L74" s="35" t="n"/>
      <c r="M74" s="34" t="n"/>
      <c r="N74" s="34" t="n"/>
      <c r="O74" s="38">
        <f>IF(OR(A74="",E74=""),"",IFERROR(VLOOKUP(E74,Parameter!$D$5:$E$8,2,FALSE),""))</f>
        <v/>
      </c>
      <c r="P74" s="31" t="n"/>
      <c r="Q74" s="21">
        <f>IF(A74="","",IF(OR(G74="",I74=""),"",G74*I74))</f>
        <v/>
      </c>
      <c r="R74" s="21">
        <f>IF(A74="","",IF(OR(H74="",I74=""),"",H74*I74))</f>
        <v/>
      </c>
      <c r="S74" s="21">
        <f>IF(A74="","",IF(OR(J74="",I74="",L74=""),"",J74*I74*L74))</f>
        <v/>
      </c>
      <c r="T74" s="21">
        <f>IF(A74="","",IF(OR(K74="",I74="",L74=""),"",K74*I74*L74))</f>
        <v/>
      </c>
      <c r="U74" s="21">
        <f>IF(A74="","",IF(OR(Q74="",S74="",M74="",O74=""),"",(Q74+S74+M74)*(1+O74)))</f>
        <v/>
      </c>
      <c r="V74" s="21">
        <f>IF(A74="","",IF(OR(R74="",T74="",N74="",O74=""),"",(R74+T74+N74)*(1+O74)))</f>
        <v/>
      </c>
      <c r="W74" s="21">
        <f>IF(OR(U74="",V74=""),"",V74-U74)</f>
        <v/>
      </c>
      <c r="X74" s="38">
        <f>IF(OR(U74="",W74=""),"",IFERROR(W74/U74,""))</f>
        <v/>
      </c>
      <c r="Y74" s="39">
        <f>IF(COUNTA(A74:N74,P74)=0,"",IF(OR(A74="",B74="",C74="",D74="",E74="",F74="",G74="",H74="",I74="",J74="",K74="",L74="",M74="",N74="",P74=""),"Angaben fehlen",IF(O74="","Beschäftigungsart prüfen",IF(W74&gt;Parameter!$B$5,"Budget überschritten",IF(H74&gt;G74*(1+Parameter!$B$6),"Stunden über Toleranz","OK")))))</f>
        <v/>
      </c>
    </row>
    <row r="75">
      <c r="A75" s="31" t="n"/>
      <c r="B75" s="50" t="n"/>
      <c r="C75" s="31" t="n"/>
      <c r="D75" s="31" t="n"/>
      <c r="E75" s="31" t="n"/>
      <c r="F75" s="31" t="n"/>
      <c r="G75" s="33" t="n"/>
      <c r="H75" s="33" t="n"/>
      <c r="I75" s="34" t="n"/>
      <c r="J75" s="33" t="n"/>
      <c r="K75" s="33" t="n"/>
      <c r="L75" s="35" t="n"/>
      <c r="M75" s="34" t="n"/>
      <c r="N75" s="34" t="n"/>
      <c r="O75" s="36">
        <f>IF(OR(A75="",E75=""),"",IFERROR(VLOOKUP(E75,Parameter!$D$5:$E$8,2,FALSE),""))</f>
        <v/>
      </c>
      <c r="P75" s="31" t="n"/>
      <c r="Q75" s="19">
        <f>IF(A75="","",IF(OR(G75="",I75=""),"",G75*I75))</f>
        <v/>
      </c>
      <c r="R75" s="19">
        <f>IF(A75="","",IF(OR(H75="",I75=""),"",H75*I75))</f>
        <v/>
      </c>
      <c r="S75" s="19">
        <f>IF(A75="","",IF(OR(J75="",I75="",L75=""),"",J75*I75*L75))</f>
        <v/>
      </c>
      <c r="T75" s="19">
        <f>IF(A75="","",IF(OR(K75="",I75="",L75=""),"",K75*I75*L75))</f>
        <v/>
      </c>
      <c r="U75" s="19">
        <f>IF(A75="","",IF(OR(Q75="",S75="",M75="",O75=""),"",(Q75+S75+M75)*(1+O75)))</f>
        <v/>
      </c>
      <c r="V75" s="19">
        <f>IF(A75="","",IF(OR(R75="",T75="",N75="",O75=""),"",(R75+T75+N75)*(1+O75)))</f>
        <v/>
      </c>
      <c r="W75" s="19">
        <f>IF(OR(U75="",V75=""),"",V75-U75)</f>
        <v/>
      </c>
      <c r="X75" s="36">
        <f>IF(OR(U75="",W75=""),"",IFERROR(W75/U75,""))</f>
        <v/>
      </c>
      <c r="Y75" s="37">
        <f>IF(COUNTA(A75:N75,P75)=0,"",IF(OR(A75="",B75="",C75="",D75="",E75="",F75="",G75="",H75="",I75="",J75="",K75="",L75="",M75="",N75="",P75=""),"Angaben fehlen",IF(O75="","Beschäftigungsart prüfen",IF(W75&gt;Parameter!$B$5,"Budget überschritten",IF(H75&gt;G75*(1+Parameter!$B$6),"Stunden über Toleranz","OK")))))</f>
        <v/>
      </c>
    </row>
    <row r="76">
      <c r="A76" s="31" t="n"/>
      <c r="B76" s="50" t="n"/>
      <c r="C76" s="31" t="n"/>
      <c r="D76" s="31" t="n"/>
      <c r="E76" s="31" t="n"/>
      <c r="F76" s="31" t="n"/>
      <c r="G76" s="33" t="n"/>
      <c r="H76" s="33" t="n"/>
      <c r="I76" s="34" t="n"/>
      <c r="J76" s="33" t="n"/>
      <c r="K76" s="33" t="n"/>
      <c r="L76" s="35" t="n"/>
      <c r="M76" s="34" t="n"/>
      <c r="N76" s="34" t="n"/>
      <c r="O76" s="38">
        <f>IF(OR(A76="",E76=""),"",IFERROR(VLOOKUP(E76,Parameter!$D$5:$E$8,2,FALSE),""))</f>
        <v/>
      </c>
      <c r="P76" s="31" t="n"/>
      <c r="Q76" s="21">
        <f>IF(A76="","",IF(OR(G76="",I76=""),"",G76*I76))</f>
        <v/>
      </c>
      <c r="R76" s="21">
        <f>IF(A76="","",IF(OR(H76="",I76=""),"",H76*I76))</f>
        <v/>
      </c>
      <c r="S76" s="21">
        <f>IF(A76="","",IF(OR(J76="",I76="",L76=""),"",J76*I76*L76))</f>
        <v/>
      </c>
      <c r="T76" s="21">
        <f>IF(A76="","",IF(OR(K76="",I76="",L76=""),"",K76*I76*L76))</f>
        <v/>
      </c>
      <c r="U76" s="21">
        <f>IF(A76="","",IF(OR(Q76="",S76="",M76="",O76=""),"",(Q76+S76+M76)*(1+O76)))</f>
        <v/>
      </c>
      <c r="V76" s="21">
        <f>IF(A76="","",IF(OR(R76="",T76="",N76="",O76=""),"",(R76+T76+N76)*(1+O76)))</f>
        <v/>
      </c>
      <c r="W76" s="21">
        <f>IF(OR(U76="",V76=""),"",V76-U76)</f>
        <v/>
      </c>
      <c r="X76" s="38">
        <f>IF(OR(U76="",W76=""),"",IFERROR(W76/U76,""))</f>
        <v/>
      </c>
      <c r="Y76" s="39">
        <f>IF(COUNTA(A76:N76,P76)=0,"",IF(OR(A76="",B76="",C76="",D76="",E76="",F76="",G76="",H76="",I76="",J76="",K76="",L76="",M76="",N76="",P76=""),"Angaben fehlen",IF(O76="","Beschäftigungsart prüfen",IF(W76&gt;Parameter!$B$5,"Budget überschritten",IF(H76&gt;G76*(1+Parameter!$B$6),"Stunden über Toleranz","OK")))))</f>
        <v/>
      </c>
    </row>
    <row r="77">
      <c r="A77" s="31" t="n"/>
      <c r="B77" s="50" t="n"/>
      <c r="C77" s="31" t="n"/>
      <c r="D77" s="31" t="n"/>
      <c r="E77" s="31" t="n"/>
      <c r="F77" s="31" t="n"/>
      <c r="G77" s="33" t="n"/>
      <c r="H77" s="33" t="n"/>
      <c r="I77" s="34" t="n"/>
      <c r="J77" s="33" t="n"/>
      <c r="K77" s="33" t="n"/>
      <c r="L77" s="35" t="n"/>
      <c r="M77" s="34" t="n"/>
      <c r="N77" s="34" t="n"/>
      <c r="O77" s="36">
        <f>IF(OR(A77="",E77=""),"",IFERROR(VLOOKUP(E77,Parameter!$D$5:$E$8,2,FALSE),""))</f>
        <v/>
      </c>
      <c r="P77" s="31" t="n"/>
      <c r="Q77" s="19">
        <f>IF(A77="","",IF(OR(G77="",I77=""),"",G77*I77))</f>
        <v/>
      </c>
      <c r="R77" s="19">
        <f>IF(A77="","",IF(OR(H77="",I77=""),"",H77*I77))</f>
        <v/>
      </c>
      <c r="S77" s="19">
        <f>IF(A77="","",IF(OR(J77="",I77="",L77=""),"",J77*I77*L77))</f>
        <v/>
      </c>
      <c r="T77" s="19">
        <f>IF(A77="","",IF(OR(K77="",I77="",L77=""),"",K77*I77*L77))</f>
        <v/>
      </c>
      <c r="U77" s="19">
        <f>IF(A77="","",IF(OR(Q77="",S77="",M77="",O77=""),"",(Q77+S77+M77)*(1+O77)))</f>
        <v/>
      </c>
      <c r="V77" s="19">
        <f>IF(A77="","",IF(OR(R77="",T77="",N77="",O77=""),"",(R77+T77+N77)*(1+O77)))</f>
        <v/>
      </c>
      <c r="W77" s="19">
        <f>IF(OR(U77="",V77=""),"",V77-U77)</f>
        <v/>
      </c>
      <c r="X77" s="36">
        <f>IF(OR(U77="",W77=""),"",IFERROR(W77/U77,""))</f>
        <v/>
      </c>
      <c r="Y77" s="37">
        <f>IF(COUNTA(A77:N77,P77)=0,"",IF(OR(A77="",B77="",C77="",D77="",E77="",F77="",G77="",H77="",I77="",J77="",K77="",L77="",M77="",N77="",P77=""),"Angaben fehlen",IF(O77="","Beschäftigungsart prüfen",IF(W77&gt;Parameter!$B$5,"Budget überschritten",IF(H77&gt;G77*(1+Parameter!$B$6),"Stunden über Toleranz","OK")))))</f>
        <v/>
      </c>
    </row>
    <row r="78">
      <c r="A78" s="31" t="n"/>
      <c r="B78" s="50" t="n"/>
      <c r="C78" s="31" t="n"/>
      <c r="D78" s="31" t="n"/>
      <c r="E78" s="31" t="n"/>
      <c r="F78" s="31" t="n"/>
      <c r="G78" s="33" t="n"/>
      <c r="H78" s="33" t="n"/>
      <c r="I78" s="34" t="n"/>
      <c r="J78" s="33" t="n"/>
      <c r="K78" s="33" t="n"/>
      <c r="L78" s="35" t="n"/>
      <c r="M78" s="34" t="n"/>
      <c r="N78" s="34" t="n"/>
      <c r="O78" s="38">
        <f>IF(OR(A78="",E78=""),"",IFERROR(VLOOKUP(E78,Parameter!$D$5:$E$8,2,FALSE),""))</f>
        <v/>
      </c>
      <c r="P78" s="31" t="n"/>
      <c r="Q78" s="21">
        <f>IF(A78="","",IF(OR(G78="",I78=""),"",G78*I78))</f>
        <v/>
      </c>
      <c r="R78" s="21">
        <f>IF(A78="","",IF(OR(H78="",I78=""),"",H78*I78))</f>
        <v/>
      </c>
      <c r="S78" s="21">
        <f>IF(A78="","",IF(OR(J78="",I78="",L78=""),"",J78*I78*L78))</f>
        <v/>
      </c>
      <c r="T78" s="21">
        <f>IF(A78="","",IF(OR(K78="",I78="",L78=""),"",K78*I78*L78))</f>
        <v/>
      </c>
      <c r="U78" s="21">
        <f>IF(A78="","",IF(OR(Q78="",S78="",M78="",O78=""),"",(Q78+S78+M78)*(1+O78)))</f>
        <v/>
      </c>
      <c r="V78" s="21">
        <f>IF(A78="","",IF(OR(R78="",T78="",N78="",O78=""),"",(R78+T78+N78)*(1+O78)))</f>
        <v/>
      </c>
      <c r="W78" s="21">
        <f>IF(OR(U78="",V78=""),"",V78-U78)</f>
        <v/>
      </c>
      <c r="X78" s="38">
        <f>IF(OR(U78="",W78=""),"",IFERROR(W78/U78,""))</f>
        <v/>
      </c>
      <c r="Y78" s="39">
        <f>IF(COUNTA(A78:N78,P78)=0,"",IF(OR(A78="",B78="",C78="",D78="",E78="",F78="",G78="",H78="",I78="",J78="",K78="",L78="",M78="",N78="",P78=""),"Angaben fehlen",IF(O78="","Beschäftigungsart prüfen",IF(W78&gt;Parameter!$B$5,"Budget überschritten",IF(H78&gt;G78*(1+Parameter!$B$6),"Stunden über Toleranz","OK")))))</f>
        <v/>
      </c>
    </row>
    <row r="79">
      <c r="A79" s="31" t="n"/>
      <c r="B79" s="50" t="n"/>
      <c r="C79" s="31" t="n"/>
      <c r="D79" s="31" t="n"/>
      <c r="E79" s="31" t="n"/>
      <c r="F79" s="31" t="n"/>
      <c r="G79" s="33" t="n"/>
      <c r="H79" s="33" t="n"/>
      <c r="I79" s="34" t="n"/>
      <c r="J79" s="33" t="n"/>
      <c r="K79" s="33" t="n"/>
      <c r="L79" s="35" t="n"/>
      <c r="M79" s="34" t="n"/>
      <c r="N79" s="34" t="n"/>
      <c r="O79" s="36">
        <f>IF(OR(A79="",E79=""),"",IFERROR(VLOOKUP(E79,Parameter!$D$5:$E$8,2,FALSE),""))</f>
        <v/>
      </c>
      <c r="P79" s="31" t="n"/>
      <c r="Q79" s="19">
        <f>IF(A79="","",IF(OR(G79="",I79=""),"",G79*I79))</f>
        <v/>
      </c>
      <c r="R79" s="19">
        <f>IF(A79="","",IF(OR(H79="",I79=""),"",H79*I79))</f>
        <v/>
      </c>
      <c r="S79" s="19">
        <f>IF(A79="","",IF(OR(J79="",I79="",L79=""),"",J79*I79*L79))</f>
        <v/>
      </c>
      <c r="T79" s="19">
        <f>IF(A79="","",IF(OR(K79="",I79="",L79=""),"",K79*I79*L79))</f>
        <v/>
      </c>
      <c r="U79" s="19">
        <f>IF(A79="","",IF(OR(Q79="",S79="",M79="",O79=""),"",(Q79+S79+M79)*(1+O79)))</f>
        <v/>
      </c>
      <c r="V79" s="19">
        <f>IF(A79="","",IF(OR(R79="",T79="",N79="",O79=""),"",(R79+T79+N79)*(1+O79)))</f>
        <v/>
      </c>
      <c r="W79" s="19">
        <f>IF(OR(U79="",V79=""),"",V79-U79)</f>
        <v/>
      </c>
      <c r="X79" s="36">
        <f>IF(OR(U79="",W79=""),"",IFERROR(W79/U79,""))</f>
        <v/>
      </c>
      <c r="Y79" s="37">
        <f>IF(COUNTA(A79:N79,P79)=0,"",IF(OR(A79="",B79="",C79="",D79="",E79="",F79="",G79="",H79="",I79="",J79="",K79="",L79="",M79="",N79="",P79=""),"Angaben fehlen",IF(O79="","Beschäftigungsart prüfen",IF(W79&gt;Parameter!$B$5,"Budget überschritten",IF(H79&gt;G79*(1+Parameter!$B$6),"Stunden über Toleranz","OK")))))</f>
        <v/>
      </c>
    </row>
    <row r="80">
      <c r="A80" s="31" t="n"/>
      <c r="B80" s="50" t="n"/>
      <c r="C80" s="31" t="n"/>
      <c r="D80" s="31" t="n"/>
      <c r="E80" s="31" t="n"/>
      <c r="F80" s="31" t="n"/>
      <c r="G80" s="33" t="n"/>
      <c r="H80" s="33" t="n"/>
      <c r="I80" s="34" t="n"/>
      <c r="J80" s="33" t="n"/>
      <c r="K80" s="33" t="n"/>
      <c r="L80" s="35" t="n"/>
      <c r="M80" s="34" t="n"/>
      <c r="N80" s="34" t="n"/>
      <c r="O80" s="38">
        <f>IF(OR(A80="",E80=""),"",IFERROR(VLOOKUP(E80,Parameter!$D$5:$E$8,2,FALSE),""))</f>
        <v/>
      </c>
      <c r="P80" s="31" t="n"/>
      <c r="Q80" s="21">
        <f>IF(A80="","",IF(OR(G80="",I80=""),"",G80*I80))</f>
        <v/>
      </c>
      <c r="R80" s="21">
        <f>IF(A80="","",IF(OR(H80="",I80=""),"",H80*I80))</f>
        <v/>
      </c>
      <c r="S80" s="21">
        <f>IF(A80="","",IF(OR(J80="",I80="",L80=""),"",J80*I80*L80))</f>
        <v/>
      </c>
      <c r="T80" s="21">
        <f>IF(A80="","",IF(OR(K80="",I80="",L80=""),"",K80*I80*L80))</f>
        <v/>
      </c>
      <c r="U80" s="21">
        <f>IF(A80="","",IF(OR(Q80="",S80="",M80="",O80=""),"",(Q80+S80+M80)*(1+O80)))</f>
        <v/>
      </c>
      <c r="V80" s="21">
        <f>IF(A80="","",IF(OR(R80="",T80="",N80="",O80=""),"",(R80+T80+N80)*(1+O80)))</f>
        <v/>
      </c>
      <c r="W80" s="21">
        <f>IF(OR(U80="",V80=""),"",V80-U80)</f>
        <v/>
      </c>
      <c r="X80" s="38">
        <f>IF(OR(U80="",W80=""),"",IFERROR(W80/U80,""))</f>
        <v/>
      </c>
      <c r="Y80" s="39">
        <f>IF(COUNTA(A80:N80,P80)=0,"",IF(OR(A80="",B80="",C80="",D80="",E80="",F80="",G80="",H80="",I80="",J80="",K80="",L80="",M80="",N80="",P80=""),"Angaben fehlen",IF(O80="","Beschäftigungsart prüfen",IF(W80&gt;Parameter!$B$5,"Budget überschritten",IF(H80&gt;G80*(1+Parameter!$B$6),"Stunden über Toleranz","OK")))))</f>
        <v/>
      </c>
    </row>
    <row r="81">
      <c r="A81" s="31" t="n"/>
      <c r="B81" s="50" t="n"/>
      <c r="C81" s="31" t="n"/>
      <c r="D81" s="31" t="n"/>
      <c r="E81" s="31" t="n"/>
      <c r="F81" s="31" t="n"/>
      <c r="G81" s="33" t="n"/>
      <c r="H81" s="33" t="n"/>
      <c r="I81" s="34" t="n"/>
      <c r="J81" s="33" t="n"/>
      <c r="K81" s="33" t="n"/>
      <c r="L81" s="35" t="n"/>
      <c r="M81" s="34" t="n"/>
      <c r="N81" s="34" t="n"/>
      <c r="O81" s="36">
        <f>IF(OR(A81="",E81=""),"",IFERROR(VLOOKUP(E81,Parameter!$D$5:$E$8,2,FALSE),""))</f>
        <v/>
      </c>
      <c r="P81" s="31" t="n"/>
      <c r="Q81" s="19">
        <f>IF(A81="","",IF(OR(G81="",I81=""),"",G81*I81))</f>
        <v/>
      </c>
      <c r="R81" s="19">
        <f>IF(A81="","",IF(OR(H81="",I81=""),"",H81*I81))</f>
        <v/>
      </c>
      <c r="S81" s="19">
        <f>IF(A81="","",IF(OR(J81="",I81="",L81=""),"",J81*I81*L81))</f>
        <v/>
      </c>
      <c r="T81" s="19">
        <f>IF(A81="","",IF(OR(K81="",I81="",L81=""),"",K81*I81*L81))</f>
        <v/>
      </c>
      <c r="U81" s="19">
        <f>IF(A81="","",IF(OR(Q81="",S81="",M81="",O81=""),"",(Q81+S81+M81)*(1+O81)))</f>
        <v/>
      </c>
      <c r="V81" s="19">
        <f>IF(A81="","",IF(OR(R81="",T81="",N81="",O81=""),"",(R81+T81+N81)*(1+O81)))</f>
        <v/>
      </c>
      <c r="W81" s="19">
        <f>IF(OR(U81="",V81=""),"",V81-U81)</f>
        <v/>
      </c>
      <c r="X81" s="36">
        <f>IF(OR(U81="",W81=""),"",IFERROR(W81/U81,""))</f>
        <v/>
      </c>
      <c r="Y81" s="37">
        <f>IF(COUNTA(A81:N81,P81)=0,"",IF(OR(A81="",B81="",C81="",D81="",E81="",F81="",G81="",H81="",I81="",J81="",K81="",L81="",M81="",N81="",P81=""),"Angaben fehlen",IF(O81="","Beschäftigungsart prüfen",IF(W81&gt;Parameter!$B$5,"Budget überschritten",IF(H81&gt;G81*(1+Parameter!$B$6),"Stunden über Toleranz","OK")))))</f>
        <v/>
      </c>
    </row>
    <row r="82">
      <c r="A82" s="31" t="n"/>
      <c r="B82" s="50" t="n"/>
      <c r="C82" s="31" t="n"/>
      <c r="D82" s="31" t="n"/>
      <c r="E82" s="31" t="n"/>
      <c r="F82" s="31" t="n"/>
      <c r="G82" s="33" t="n"/>
      <c r="H82" s="33" t="n"/>
      <c r="I82" s="34" t="n"/>
      <c r="J82" s="33" t="n"/>
      <c r="K82" s="33" t="n"/>
      <c r="L82" s="35" t="n"/>
      <c r="M82" s="34" t="n"/>
      <c r="N82" s="34" t="n"/>
      <c r="O82" s="38">
        <f>IF(OR(A82="",E82=""),"",IFERROR(VLOOKUP(E82,Parameter!$D$5:$E$8,2,FALSE),""))</f>
        <v/>
      </c>
      <c r="P82" s="31" t="n"/>
      <c r="Q82" s="21">
        <f>IF(A82="","",IF(OR(G82="",I82=""),"",G82*I82))</f>
        <v/>
      </c>
      <c r="R82" s="21">
        <f>IF(A82="","",IF(OR(H82="",I82=""),"",H82*I82))</f>
        <v/>
      </c>
      <c r="S82" s="21">
        <f>IF(A82="","",IF(OR(J82="",I82="",L82=""),"",J82*I82*L82))</f>
        <v/>
      </c>
      <c r="T82" s="21">
        <f>IF(A82="","",IF(OR(K82="",I82="",L82=""),"",K82*I82*L82))</f>
        <v/>
      </c>
      <c r="U82" s="21">
        <f>IF(A82="","",IF(OR(Q82="",S82="",M82="",O82=""),"",(Q82+S82+M82)*(1+O82)))</f>
        <v/>
      </c>
      <c r="V82" s="21">
        <f>IF(A82="","",IF(OR(R82="",T82="",N82="",O82=""),"",(R82+T82+N82)*(1+O82)))</f>
        <v/>
      </c>
      <c r="W82" s="21">
        <f>IF(OR(U82="",V82=""),"",V82-U82)</f>
        <v/>
      </c>
      <c r="X82" s="38">
        <f>IF(OR(U82="",W82=""),"",IFERROR(W82/U82,""))</f>
        <v/>
      </c>
      <c r="Y82" s="39">
        <f>IF(COUNTA(A82:N82,P82)=0,"",IF(OR(A82="",B82="",C82="",D82="",E82="",F82="",G82="",H82="",I82="",J82="",K82="",L82="",M82="",N82="",P82=""),"Angaben fehlen",IF(O82="","Beschäftigungsart prüfen",IF(W82&gt;Parameter!$B$5,"Budget überschritten",IF(H82&gt;G82*(1+Parameter!$B$6),"Stunden über Toleranz","OK")))))</f>
        <v/>
      </c>
    </row>
    <row r="83">
      <c r="A83" s="31" t="n"/>
      <c r="B83" s="50" t="n"/>
      <c r="C83" s="31" t="n"/>
      <c r="D83" s="31" t="n"/>
      <c r="E83" s="31" t="n"/>
      <c r="F83" s="31" t="n"/>
      <c r="G83" s="33" t="n"/>
      <c r="H83" s="33" t="n"/>
      <c r="I83" s="34" t="n"/>
      <c r="J83" s="33" t="n"/>
      <c r="K83" s="33" t="n"/>
      <c r="L83" s="35" t="n"/>
      <c r="M83" s="34" t="n"/>
      <c r="N83" s="34" t="n"/>
      <c r="O83" s="36">
        <f>IF(OR(A83="",E83=""),"",IFERROR(VLOOKUP(E83,Parameter!$D$5:$E$8,2,FALSE),""))</f>
        <v/>
      </c>
      <c r="P83" s="31" t="n"/>
      <c r="Q83" s="19">
        <f>IF(A83="","",IF(OR(G83="",I83=""),"",G83*I83))</f>
        <v/>
      </c>
      <c r="R83" s="19">
        <f>IF(A83="","",IF(OR(H83="",I83=""),"",H83*I83))</f>
        <v/>
      </c>
      <c r="S83" s="19">
        <f>IF(A83="","",IF(OR(J83="",I83="",L83=""),"",J83*I83*L83))</f>
        <v/>
      </c>
      <c r="T83" s="19">
        <f>IF(A83="","",IF(OR(K83="",I83="",L83=""),"",K83*I83*L83))</f>
        <v/>
      </c>
      <c r="U83" s="19">
        <f>IF(A83="","",IF(OR(Q83="",S83="",M83="",O83=""),"",(Q83+S83+M83)*(1+O83)))</f>
        <v/>
      </c>
      <c r="V83" s="19">
        <f>IF(A83="","",IF(OR(R83="",T83="",N83="",O83=""),"",(R83+T83+N83)*(1+O83)))</f>
        <v/>
      </c>
      <c r="W83" s="19">
        <f>IF(OR(U83="",V83=""),"",V83-U83)</f>
        <v/>
      </c>
      <c r="X83" s="36">
        <f>IF(OR(U83="",W83=""),"",IFERROR(W83/U83,""))</f>
        <v/>
      </c>
      <c r="Y83" s="37">
        <f>IF(COUNTA(A83:N83,P83)=0,"",IF(OR(A83="",B83="",C83="",D83="",E83="",F83="",G83="",H83="",I83="",J83="",K83="",L83="",M83="",N83="",P83=""),"Angaben fehlen",IF(O83="","Beschäftigungsart prüfen",IF(W83&gt;Parameter!$B$5,"Budget überschritten",IF(H83&gt;G83*(1+Parameter!$B$6),"Stunden über Toleranz","OK")))))</f>
        <v/>
      </c>
    </row>
    <row r="84">
      <c r="A84" s="31" t="n"/>
      <c r="B84" s="50" t="n"/>
      <c r="C84" s="31" t="n"/>
      <c r="D84" s="31" t="n"/>
      <c r="E84" s="31" t="n"/>
      <c r="F84" s="31" t="n"/>
      <c r="G84" s="33" t="n"/>
      <c r="H84" s="33" t="n"/>
      <c r="I84" s="34" t="n"/>
      <c r="J84" s="33" t="n"/>
      <c r="K84" s="33" t="n"/>
      <c r="L84" s="35" t="n"/>
      <c r="M84" s="34" t="n"/>
      <c r="N84" s="34" t="n"/>
      <c r="O84" s="38">
        <f>IF(OR(A84="",E84=""),"",IFERROR(VLOOKUP(E84,Parameter!$D$5:$E$8,2,FALSE),""))</f>
        <v/>
      </c>
      <c r="P84" s="31" t="n"/>
      <c r="Q84" s="21">
        <f>IF(A84="","",IF(OR(G84="",I84=""),"",G84*I84))</f>
        <v/>
      </c>
      <c r="R84" s="21">
        <f>IF(A84="","",IF(OR(H84="",I84=""),"",H84*I84))</f>
        <v/>
      </c>
      <c r="S84" s="21">
        <f>IF(A84="","",IF(OR(J84="",I84="",L84=""),"",J84*I84*L84))</f>
        <v/>
      </c>
      <c r="T84" s="21">
        <f>IF(A84="","",IF(OR(K84="",I84="",L84=""),"",K84*I84*L84))</f>
        <v/>
      </c>
      <c r="U84" s="21">
        <f>IF(A84="","",IF(OR(Q84="",S84="",M84="",O84=""),"",(Q84+S84+M84)*(1+O84)))</f>
        <v/>
      </c>
      <c r="V84" s="21">
        <f>IF(A84="","",IF(OR(R84="",T84="",N84="",O84=""),"",(R84+T84+N84)*(1+O84)))</f>
        <v/>
      </c>
      <c r="W84" s="21">
        <f>IF(OR(U84="",V84=""),"",V84-U84)</f>
        <v/>
      </c>
      <c r="X84" s="38">
        <f>IF(OR(U84="",W84=""),"",IFERROR(W84/U84,""))</f>
        <v/>
      </c>
      <c r="Y84" s="39">
        <f>IF(COUNTA(A84:N84,P84)=0,"",IF(OR(A84="",B84="",C84="",D84="",E84="",F84="",G84="",H84="",I84="",J84="",K84="",L84="",M84="",N84="",P84=""),"Angaben fehlen",IF(O84="","Beschäftigungsart prüfen",IF(W84&gt;Parameter!$B$5,"Budget überschritten",IF(H84&gt;G84*(1+Parameter!$B$6),"Stunden über Toleranz","OK")))))</f>
        <v/>
      </c>
    </row>
    <row r="85">
      <c r="A85" s="31" t="n"/>
      <c r="B85" s="50" t="n"/>
      <c r="C85" s="31" t="n"/>
      <c r="D85" s="31" t="n"/>
      <c r="E85" s="31" t="n"/>
      <c r="F85" s="31" t="n"/>
      <c r="G85" s="33" t="n"/>
      <c r="H85" s="33" t="n"/>
      <c r="I85" s="34" t="n"/>
      <c r="J85" s="33" t="n"/>
      <c r="K85" s="33" t="n"/>
      <c r="L85" s="35" t="n"/>
      <c r="M85" s="34" t="n"/>
      <c r="N85" s="34" t="n"/>
      <c r="O85" s="36">
        <f>IF(OR(A85="",E85=""),"",IFERROR(VLOOKUP(E85,Parameter!$D$5:$E$8,2,FALSE),""))</f>
        <v/>
      </c>
      <c r="P85" s="31" t="n"/>
      <c r="Q85" s="19">
        <f>IF(A85="","",IF(OR(G85="",I85=""),"",G85*I85))</f>
        <v/>
      </c>
      <c r="R85" s="19">
        <f>IF(A85="","",IF(OR(H85="",I85=""),"",H85*I85))</f>
        <v/>
      </c>
      <c r="S85" s="19">
        <f>IF(A85="","",IF(OR(J85="",I85="",L85=""),"",J85*I85*L85))</f>
        <v/>
      </c>
      <c r="T85" s="19">
        <f>IF(A85="","",IF(OR(K85="",I85="",L85=""),"",K85*I85*L85))</f>
        <v/>
      </c>
      <c r="U85" s="19">
        <f>IF(A85="","",IF(OR(Q85="",S85="",M85="",O85=""),"",(Q85+S85+M85)*(1+O85)))</f>
        <v/>
      </c>
      <c r="V85" s="19">
        <f>IF(A85="","",IF(OR(R85="",T85="",N85="",O85=""),"",(R85+T85+N85)*(1+O85)))</f>
        <v/>
      </c>
      <c r="W85" s="19">
        <f>IF(OR(U85="",V85=""),"",V85-U85)</f>
        <v/>
      </c>
      <c r="X85" s="36">
        <f>IF(OR(U85="",W85=""),"",IFERROR(W85/U85,""))</f>
        <v/>
      </c>
      <c r="Y85" s="37">
        <f>IF(COUNTA(A85:N85,P85)=0,"",IF(OR(A85="",B85="",C85="",D85="",E85="",F85="",G85="",H85="",I85="",J85="",K85="",L85="",M85="",N85="",P85=""),"Angaben fehlen",IF(O85="","Beschäftigungsart prüfen",IF(W85&gt;Parameter!$B$5,"Budget überschritten",IF(H85&gt;G85*(1+Parameter!$B$6),"Stunden über Toleranz","OK")))))</f>
        <v/>
      </c>
    </row>
    <row r="86">
      <c r="A86" s="31" t="n"/>
      <c r="B86" s="50" t="n"/>
      <c r="C86" s="31" t="n"/>
      <c r="D86" s="31" t="n"/>
      <c r="E86" s="31" t="n"/>
      <c r="F86" s="31" t="n"/>
      <c r="G86" s="33" t="n"/>
      <c r="H86" s="33" t="n"/>
      <c r="I86" s="34" t="n"/>
      <c r="J86" s="33" t="n"/>
      <c r="K86" s="33" t="n"/>
      <c r="L86" s="35" t="n"/>
      <c r="M86" s="34" t="n"/>
      <c r="N86" s="34" t="n"/>
      <c r="O86" s="38">
        <f>IF(OR(A86="",E86=""),"",IFERROR(VLOOKUP(E86,Parameter!$D$5:$E$8,2,FALSE),""))</f>
        <v/>
      </c>
      <c r="P86" s="31" t="n"/>
      <c r="Q86" s="21">
        <f>IF(A86="","",IF(OR(G86="",I86=""),"",G86*I86))</f>
        <v/>
      </c>
      <c r="R86" s="21">
        <f>IF(A86="","",IF(OR(H86="",I86=""),"",H86*I86))</f>
        <v/>
      </c>
      <c r="S86" s="21">
        <f>IF(A86="","",IF(OR(J86="",I86="",L86=""),"",J86*I86*L86))</f>
        <v/>
      </c>
      <c r="T86" s="21">
        <f>IF(A86="","",IF(OR(K86="",I86="",L86=""),"",K86*I86*L86))</f>
        <v/>
      </c>
      <c r="U86" s="21">
        <f>IF(A86="","",IF(OR(Q86="",S86="",M86="",O86=""),"",(Q86+S86+M86)*(1+O86)))</f>
        <v/>
      </c>
      <c r="V86" s="21">
        <f>IF(A86="","",IF(OR(R86="",T86="",N86="",O86=""),"",(R86+T86+N86)*(1+O86)))</f>
        <v/>
      </c>
      <c r="W86" s="21">
        <f>IF(OR(U86="",V86=""),"",V86-U86)</f>
        <v/>
      </c>
      <c r="X86" s="38">
        <f>IF(OR(U86="",W86=""),"",IFERROR(W86/U86,""))</f>
        <v/>
      </c>
      <c r="Y86" s="39">
        <f>IF(COUNTA(A86:N86,P86)=0,"",IF(OR(A86="",B86="",C86="",D86="",E86="",F86="",G86="",H86="",I86="",J86="",K86="",L86="",M86="",N86="",P86=""),"Angaben fehlen",IF(O86="","Beschäftigungsart prüfen",IF(W86&gt;Parameter!$B$5,"Budget überschritten",IF(H86&gt;G86*(1+Parameter!$B$6),"Stunden über Toleranz","OK")))))</f>
        <v/>
      </c>
    </row>
    <row r="87">
      <c r="A87" s="31" t="n"/>
      <c r="B87" s="50" t="n"/>
      <c r="C87" s="31" t="n"/>
      <c r="D87" s="31" t="n"/>
      <c r="E87" s="31" t="n"/>
      <c r="F87" s="31" t="n"/>
      <c r="G87" s="33" t="n"/>
      <c r="H87" s="33" t="n"/>
      <c r="I87" s="34" t="n"/>
      <c r="J87" s="33" t="n"/>
      <c r="K87" s="33" t="n"/>
      <c r="L87" s="35" t="n"/>
      <c r="M87" s="34" t="n"/>
      <c r="N87" s="34" t="n"/>
      <c r="O87" s="36">
        <f>IF(OR(A87="",E87=""),"",IFERROR(VLOOKUP(E87,Parameter!$D$5:$E$8,2,FALSE),""))</f>
        <v/>
      </c>
      <c r="P87" s="31" t="n"/>
      <c r="Q87" s="19">
        <f>IF(A87="","",IF(OR(G87="",I87=""),"",G87*I87))</f>
        <v/>
      </c>
      <c r="R87" s="19">
        <f>IF(A87="","",IF(OR(H87="",I87=""),"",H87*I87))</f>
        <v/>
      </c>
      <c r="S87" s="19">
        <f>IF(A87="","",IF(OR(J87="",I87="",L87=""),"",J87*I87*L87))</f>
        <v/>
      </c>
      <c r="T87" s="19">
        <f>IF(A87="","",IF(OR(K87="",I87="",L87=""),"",K87*I87*L87))</f>
        <v/>
      </c>
      <c r="U87" s="19">
        <f>IF(A87="","",IF(OR(Q87="",S87="",M87="",O87=""),"",(Q87+S87+M87)*(1+O87)))</f>
        <v/>
      </c>
      <c r="V87" s="19">
        <f>IF(A87="","",IF(OR(R87="",T87="",N87="",O87=""),"",(R87+T87+N87)*(1+O87)))</f>
        <v/>
      </c>
      <c r="W87" s="19">
        <f>IF(OR(U87="",V87=""),"",V87-U87)</f>
        <v/>
      </c>
      <c r="X87" s="36">
        <f>IF(OR(U87="",W87=""),"",IFERROR(W87/U87,""))</f>
        <v/>
      </c>
      <c r="Y87" s="37">
        <f>IF(COUNTA(A87:N87,P87)=0,"",IF(OR(A87="",B87="",C87="",D87="",E87="",F87="",G87="",H87="",I87="",J87="",K87="",L87="",M87="",N87="",P87=""),"Angaben fehlen",IF(O87="","Beschäftigungsart prüfen",IF(W87&gt;Parameter!$B$5,"Budget überschritten",IF(H87&gt;G87*(1+Parameter!$B$6),"Stunden über Toleranz","OK")))))</f>
        <v/>
      </c>
    </row>
    <row r="88">
      <c r="A88" s="31" t="n"/>
      <c r="B88" s="50" t="n"/>
      <c r="C88" s="31" t="n"/>
      <c r="D88" s="31" t="n"/>
      <c r="E88" s="31" t="n"/>
      <c r="F88" s="31" t="n"/>
      <c r="G88" s="33" t="n"/>
      <c r="H88" s="33" t="n"/>
      <c r="I88" s="34" t="n"/>
      <c r="J88" s="33" t="n"/>
      <c r="K88" s="33" t="n"/>
      <c r="L88" s="35" t="n"/>
      <c r="M88" s="34" t="n"/>
      <c r="N88" s="34" t="n"/>
      <c r="O88" s="38">
        <f>IF(OR(A88="",E88=""),"",IFERROR(VLOOKUP(E88,Parameter!$D$5:$E$8,2,FALSE),""))</f>
        <v/>
      </c>
      <c r="P88" s="31" t="n"/>
      <c r="Q88" s="21">
        <f>IF(A88="","",IF(OR(G88="",I88=""),"",G88*I88))</f>
        <v/>
      </c>
      <c r="R88" s="21">
        <f>IF(A88="","",IF(OR(H88="",I88=""),"",H88*I88))</f>
        <v/>
      </c>
      <c r="S88" s="21">
        <f>IF(A88="","",IF(OR(J88="",I88="",L88=""),"",J88*I88*L88))</f>
        <v/>
      </c>
      <c r="T88" s="21">
        <f>IF(A88="","",IF(OR(K88="",I88="",L88=""),"",K88*I88*L88))</f>
        <v/>
      </c>
      <c r="U88" s="21">
        <f>IF(A88="","",IF(OR(Q88="",S88="",M88="",O88=""),"",(Q88+S88+M88)*(1+O88)))</f>
        <v/>
      </c>
      <c r="V88" s="21">
        <f>IF(A88="","",IF(OR(R88="",T88="",N88="",O88=""),"",(R88+T88+N88)*(1+O88)))</f>
        <v/>
      </c>
      <c r="W88" s="21">
        <f>IF(OR(U88="",V88=""),"",V88-U88)</f>
        <v/>
      </c>
      <c r="X88" s="38">
        <f>IF(OR(U88="",W88=""),"",IFERROR(W88/U88,""))</f>
        <v/>
      </c>
      <c r="Y88" s="39">
        <f>IF(COUNTA(A88:N88,P88)=0,"",IF(OR(A88="",B88="",C88="",D88="",E88="",F88="",G88="",H88="",I88="",J88="",K88="",L88="",M88="",N88="",P88=""),"Angaben fehlen",IF(O88="","Beschäftigungsart prüfen",IF(W88&gt;Parameter!$B$5,"Budget überschritten",IF(H88&gt;G88*(1+Parameter!$B$6),"Stunden über Toleranz","OK")))))</f>
        <v/>
      </c>
    </row>
    <row r="89">
      <c r="A89" s="31" t="n"/>
      <c r="B89" s="50" t="n"/>
      <c r="C89" s="31" t="n"/>
      <c r="D89" s="31" t="n"/>
      <c r="E89" s="31" t="n"/>
      <c r="F89" s="31" t="n"/>
      <c r="G89" s="33" t="n"/>
      <c r="H89" s="33" t="n"/>
      <c r="I89" s="34" t="n"/>
      <c r="J89" s="33" t="n"/>
      <c r="K89" s="33" t="n"/>
      <c r="L89" s="35" t="n"/>
      <c r="M89" s="34" t="n"/>
      <c r="N89" s="34" t="n"/>
      <c r="O89" s="36">
        <f>IF(OR(A89="",E89=""),"",IFERROR(VLOOKUP(E89,Parameter!$D$5:$E$8,2,FALSE),""))</f>
        <v/>
      </c>
      <c r="P89" s="31" t="n"/>
      <c r="Q89" s="19">
        <f>IF(A89="","",IF(OR(G89="",I89=""),"",G89*I89))</f>
        <v/>
      </c>
      <c r="R89" s="19">
        <f>IF(A89="","",IF(OR(H89="",I89=""),"",H89*I89))</f>
        <v/>
      </c>
      <c r="S89" s="19">
        <f>IF(A89="","",IF(OR(J89="",I89="",L89=""),"",J89*I89*L89))</f>
        <v/>
      </c>
      <c r="T89" s="19">
        <f>IF(A89="","",IF(OR(K89="",I89="",L89=""),"",K89*I89*L89))</f>
        <v/>
      </c>
      <c r="U89" s="19">
        <f>IF(A89="","",IF(OR(Q89="",S89="",M89="",O89=""),"",(Q89+S89+M89)*(1+O89)))</f>
        <v/>
      </c>
      <c r="V89" s="19">
        <f>IF(A89="","",IF(OR(R89="",T89="",N89="",O89=""),"",(R89+T89+N89)*(1+O89)))</f>
        <v/>
      </c>
      <c r="W89" s="19">
        <f>IF(OR(U89="",V89=""),"",V89-U89)</f>
        <v/>
      </c>
      <c r="X89" s="36">
        <f>IF(OR(U89="",W89=""),"",IFERROR(W89/U89,""))</f>
        <v/>
      </c>
      <c r="Y89" s="37">
        <f>IF(COUNTA(A89:N89,P89)=0,"",IF(OR(A89="",B89="",C89="",D89="",E89="",F89="",G89="",H89="",I89="",J89="",K89="",L89="",M89="",N89="",P89=""),"Angaben fehlen",IF(O89="","Beschäftigungsart prüfen",IF(W89&gt;Parameter!$B$5,"Budget überschritten",IF(H89&gt;G89*(1+Parameter!$B$6),"Stunden über Toleranz","OK")))))</f>
        <v/>
      </c>
    </row>
    <row r="90">
      <c r="A90" s="31" t="n"/>
      <c r="B90" s="50" t="n"/>
      <c r="C90" s="31" t="n"/>
      <c r="D90" s="31" t="n"/>
      <c r="E90" s="31" t="n"/>
      <c r="F90" s="31" t="n"/>
      <c r="G90" s="33" t="n"/>
      <c r="H90" s="33" t="n"/>
      <c r="I90" s="34" t="n"/>
      <c r="J90" s="33" t="n"/>
      <c r="K90" s="33" t="n"/>
      <c r="L90" s="35" t="n"/>
      <c r="M90" s="34" t="n"/>
      <c r="N90" s="34" t="n"/>
      <c r="O90" s="38">
        <f>IF(OR(A90="",E90=""),"",IFERROR(VLOOKUP(E90,Parameter!$D$5:$E$8,2,FALSE),""))</f>
        <v/>
      </c>
      <c r="P90" s="31" t="n"/>
      <c r="Q90" s="21">
        <f>IF(A90="","",IF(OR(G90="",I90=""),"",G90*I90))</f>
        <v/>
      </c>
      <c r="R90" s="21">
        <f>IF(A90="","",IF(OR(H90="",I90=""),"",H90*I90))</f>
        <v/>
      </c>
      <c r="S90" s="21">
        <f>IF(A90="","",IF(OR(J90="",I90="",L90=""),"",J90*I90*L90))</f>
        <v/>
      </c>
      <c r="T90" s="21">
        <f>IF(A90="","",IF(OR(K90="",I90="",L90=""),"",K90*I90*L90))</f>
        <v/>
      </c>
      <c r="U90" s="21">
        <f>IF(A90="","",IF(OR(Q90="",S90="",M90="",O90=""),"",(Q90+S90+M90)*(1+O90)))</f>
        <v/>
      </c>
      <c r="V90" s="21">
        <f>IF(A90="","",IF(OR(R90="",T90="",N90="",O90=""),"",(R90+T90+N90)*(1+O90)))</f>
        <v/>
      </c>
      <c r="W90" s="21">
        <f>IF(OR(U90="",V90=""),"",V90-U90)</f>
        <v/>
      </c>
      <c r="X90" s="38">
        <f>IF(OR(U90="",W90=""),"",IFERROR(W90/U90,""))</f>
        <v/>
      </c>
      <c r="Y90" s="39">
        <f>IF(COUNTA(A90:N90,P90)=0,"",IF(OR(A90="",B90="",C90="",D90="",E90="",F90="",G90="",H90="",I90="",J90="",K90="",L90="",M90="",N90="",P90=""),"Angaben fehlen",IF(O90="","Beschäftigungsart prüfen",IF(W90&gt;Parameter!$B$5,"Budget überschritten",IF(H90&gt;G90*(1+Parameter!$B$6),"Stunden über Toleranz","OK")))))</f>
        <v/>
      </c>
    </row>
    <row r="91">
      <c r="A91" s="31" t="n"/>
      <c r="B91" s="50" t="n"/>
      <c r="C91" s="31" t="n"/>
      <c r="D91" s="31" t="n"/>
      <c r="E91" s="31" t="n"/>
      <c r="F91" s="31" t="n"/>
      <c r="G91" s="33" t="n"/>
      <c r="H91" s="33" t="n"/>
      <c r="I91" s="34" t="n"/>
      <c r="J91" s="33" t="n"/>
      <c r="K91" s="33" t="n"/>
      <c r="L91" s="35" t="n"/>
      <c r="M91" s="34" t="n"/>
      <c r="N91" s="34" t="n"/>
      <c r="O91" s="36">
        <f>IF(OR(A91="",E91=""),"",IFERROR(VLOOKUP(E91,Parameter!$D$5:$E$8,2,FALSE),""))</f>
        <v/>
      </c>
      <c r="P91" s="31" t="n"/>
      <c r="Q91" s="19">
        <f>IF(A91="","",IF(OR(G91="",I91=""),"",G91*I91))</f>
        <v/>
      </c>
      <c r="R91" s="19">
        <f>IF(A91="","",IF(OR(H91="",I91=""),"",H91*I91))</f>
        <v/>
      </c>
      <c r="S91" s="19">
        <f>IF(A91="","",IF(OR(J91="",I91="",L91=""),"",J91*I91*L91))</f>
        <v/>
      </c>
      <c r="T91" s="19">
        <f>IF(A91="","",IF(OR(K91="",I91="",L91=""),"",K91*I91*L91))</f>
        <v/>
      </c>
      <c r="U91" s="19">
        <f>IF(A91="","",IF(OR(Q91="",S91="",M91="",O91=""),"",(Q91+S91+M91)*(1+O91)))</f>
        <v/>
      </c>
      <c r="V91" s="19">
        <f>IF(A91="","",IF(OR(R91="",T91="",N91="",O91=""),"",(R91+T91+N91)*(1+O91)))</f>
        <v/>
      </c>
      <c r="W91" s="19">
        <f>IF(OR(U91="",V91=""),"",V91-U91)</f>
        <v/>
      </c>
      <c r="X91" s="36">
        <f>IF(OR(U91="",W91=""),"",IFERROR(W91/U91,""))</f>
        <v/>
      </c>
      <c r="Y91" s="37">
        <f>IF(COUNTA(A91:N91,P91)=0,"",IF(OR(A91="",B91="",C91="",D91="",E91="",F91="",G91="",H91="",I91="",J91="",K91="",L91="",M91="",N91="",P91=""),"Angaben fehlen",IF(O91="","Beschäftigungsart prüfen",IF(W91&gt;Parameter!$B$5,"Budget überschritten",IF(H91&gt;G91*(1+Parameter!$B$6),"Stunden über Toleranz","OK")))))</f>
        <v/>
      </c>
    </row>
    <row r="92">
      <c r="A92" s="31" t="n"/>
      <c r="B92" s="50" t="n"/>
      <c r="C92" s="31" t="n"/>
      <c r="D92" s="31" t="n"/>
      <c r="E92" s="31" t="n"/>
      <c r="F92" s="31" t="n"/>
      <c r="G92" s="33" t="n"/>
      <c r="H92" s="33" t="n"/>
      <c r="I92" s="34" t="n"/>
      <c r="J92" s="33" t="n"/>
      <c r="K92" s="33" t="n"/>
      <c r="L92" s="35" t="n"/>
      <c r="M92" s="34" t="n"/>
      <c r="N92" s="34" t="n"/>
      <c r="O92" s="38">
        <f>IF(OR(A92="",E92=""),"",IFERROR(VLOOKUP(E92,Parameter!$D$5:$E$8,2,FALSE),""))</f>
        <v/>
      </c>
      <c r="P92" s="31" t="n"/>
      <c r="Q92" s="21">
        <f>IF(A92="","",IF(OR(G92="",I92=""),"",G92*I92))</f>
        <v/>
      </c>
      <c r="R92" s="21">
        <f>IF(A92="","",IF(OR(H92="",I92=""),"",H92*I92))</f>
        <v/>
      </c>
      <c r="S92" s="21">
        <f>IF(A92="","",IF(OR(J92="",I92="",L92=""),"",J92*I92*L92))</f>
        <v/>
      </c>
      <c r="T92" s="21">
        <f>IF(A92="","",IF(OR(K92="",I92="",L92=""),"",K92*I92*L92))</f>
        <v/>
      </c>
      <c r="U92" s="21">
        <f>IF(A92="","",IF(OR(Q92="",S92="",M92="",O92=""),"",(Q92+S92+M92)*(1+O92)))</f>
        <v/>
      </c>
      <c r="V92" s="21">
        <f>IF(A92="","",IF(OR(R92="",T92="",N92="",O92=""),"",(R92+T92+N92)*(1+O92)))</f>
        <v/>
      </c>
      <c r="W92" s="21">
        <f>IF(OR(U92="",V92=""),"",V92-U92)</f>
        <v/>
      </c>
      <c r="X92" s="38">
        <f>IF(OR(U92="",W92=""),"",IFERROR(W92/U92,""))</f>
        <v/>
      </c>
      <c r="Y92" s="39">
        <f>IF(COUNTA(A92:N92,P92)=0,"",IF(OR(A92="",B92="",C92="",D92="",E92="",F92="",G92="",H92="",I92="",J92="",K92="",L92="",M92="",N92="",P92=""),"Angaben fehlen",IF(O92="","Beschäftigungsart prüfen",IF(W92&gt;Parameter!$B$5,"Budget überschritten",IF(H92&gt;G92*(1+Parameter!$B$6),"Stunden über Toleranz","OK")))))</f>
        <v/>
      </c>
    </row>
    <row r="93">
      <c r="A93" s="31" t="n"/>
      <c r="B93" s="50" t="n"/>
      <c r="C93" s="31" t="n"/>
      <c r="D93" s="31" t="n"/>
      <c r="E93" s="31" t="n"/>
      <c r="F93" s="31" t="n"/>
      <c r="G93" s="33" t="n"/>
      <c r="H93" s="33" t="n"/>
      <c r="I93" s="34" t="n"/>
      <c r="J93" s="33" t="n"/>
      <c r="K93" s="33" t="n"/>
      <c r="L93" s="35" t="n"/>
      <c r="M93" s="34" t="n"/>
      <c r="N93" s="34" t="n"/>
      <c r="O93" s="36">
        <f>IF(OR(A93="",E93=""),"",IFERROR(VLOOKUP(E93,Parameter!$D$5:$E$8,2,FALSE),""))</f>
        <v/>
      </c>
      <c r="P93" s="31" t="n"/>
      <c r="Q93" s="19">
        <f>IF(A93="","",IF(OR(G93="",I93=""),"",G93*I93))</f>
        <v/>
      </c>
      <c r="R93" s="19">
        <f>IF(A93="","",IF(OR(H93="",I93=""),"",H93*I93))</f>
        <v/>
      </c>
      <c r="S93" s="19">
        <f>IF(A93="","",IF(OR(J93="",I93="",L93=""),"",J93*I93*L93))</f>
        <v/>
      </c>
      <c r="T93" s="19">
        <f>IF(A93="","",IF(OR(K93="",I93="",L93=""),"",K93*I93*L93))</f>
        <v/>
      </c>
      <c r="U93" s="19">
        <f>IF(A93="","",IF(OR(Q93="",S93="",M93="",O93=""),"",(Q93+S93+M93)*(1+O93)))</f>
        <v/>
      </c>
      <c r="V93" s="19">
        <f>IF(A93="","",IF(OR(R93="",T93="",N93="",O93=""),"",(R93+T93+N93)*(1+O93)))</f>
        <v/>
      </c>
      <c r="W93" s="19">
        <f>IF(OR(U93="",V93=""),"",V93-U93)</f>
        <v/>
      </c>
      <c r="X93" s="36">
        <f>IF(OR(U93="",W93=""),"",IFERROR(W93/U93,""))</f>
        <v/>
      </c>
      <c r="Y93" s="37">
        <f>IF(COUNTA(A93:N93,P93)=0,"",IF(OR(A93="",B93="",C93="",D93="",E93="",F93="",G93="",H93="",I93="",J93="",K93="",L93="",M93="",N93="",P93=""),"Angaben fehlen",IF(O93="","Beschäftigungsart prüfen",IF(W93&gt;Parameter!$B$5,"Budget überschritten",IF(H93&gt;G93*(1+Parameter!$B$6),"Stunden über Toleranz","OK")))))</f>
        <v/>
      </c>
    </row>
    <row r="94">
      <c r="A94" s="31" t="n"/>
      <c r="B94" s="50" t="n"/>
      <c r="C94" s="31" t="n"/>
      <c r="D94" s="31" t="n"/>
      <c r="E94" s="31" t="n"/>
      <c r="F94" s="31" t="n"/>
      <c r="G94" s="33" t="n"/>
      <c r="H94" s="33" t="n"/>
      <c r="I94" s="34" t="n"/>
      <c r="J94" s="33" t="n"/>
      <c r="K94" s="33" t="n"/>
      <c r="L94" s="35" t="n"/>
      <c r="M94" s="34" t="n"/>
      <c r="N94" s="34" t="n"/>
      <c r="O94" s="38">
        <f>IF(OR(A94="",E94=""),"",IFERROR(VLOOKUP(E94,Parameter!$D$5:$E$8,2,FALSE),""))</f>
        <v/>
      </c>
      <c r="P94" s="31" t="n"/>
      <c r="Q94" s="21">
        <f>IF(A94="","",IF(OR(G94="",I94=""),"",G94*I94))</f>
        <v/>
      </c>
      <c r="R94" s="21">
        <f>IF(A94="","",IF(OR(H94="",I94=""),"",H94*I94))</f>
        <v/>
      </c>
      <c r="S94" s="21">
        <f>IF(A94="","",IF(OR(J94="",I94="",L94=""),"",J94*I94*L94))</f>
        <v/>
      </c>
      <c r="T94" s="21">
        <f>IF(A94="","",IF(OR(K94="",I94="",L94=""),"",K94*I94*L94))</f>
        <v/>
      </c>
      <c r="U94" s="21">
        <f>IF(A94="","",IF(OR(Q94="",S94="",M94="",O94=""),"",(Q94+S94+M94)*(1+O94)))</f>
        <v/>
      </c>
      <c r="V94" s="21">
        <f>IF(A94="","",IF(OR(R94="",T94="",N94="",O94=""),"",(R94+T94+N94)*(1+O94)))</f>
        <v/>
      </c>
      <c r="W94" s="21">
        <f>IF(OR(U94="",V94=""),"",V94-U94)</f>
        <v/>
      </c>
      <c r="X94" s="38">
        <f>IF(OR(U94="",W94=""),"",IFERROR(W94/U94,""))</f>
        <v/>
      </c>
      <c r="Y94" s="39">
        <f>IF(COUNTA(A94:N94,P94)=0,"",IF(OR(A94="",B94="",C94="",D94="",E94="",F94="",G94="",H94="",I94="",J94="",K94="",L94="",M94="",N94="",P94=""),"Angaben fehlen",IF(O94="","Beschäftigungsart prüfen",IF(W94&gt;Parameter!$B$5,"Budget überschritten",IF(H94&gt;G94*(1+Parameter!$B$6),"Stunden über Toleranz","OK")))))</f>
        <v/>
      </c>
    </row>
    <row r="95">
      <c r="A95" s="31" t="n"/>
      <c r="B95" s="50" t="n"/>
      <c r="C95" s="31" t="n"/>
      <c r="D95" s="31" t="n"/>
      <c r="E95" s="31" t="n"/>
      <c r="F95" s="31" t="n"/>
      <c r="G95" s="33" t="n"/>
      <c r="H95" s="33" t="n"/>
      <c r="I95" s="34" t="n"/>
      <c r="J95" s="33" t="n"/>
      <c r="K95" s="33" t="n"/>
      <c r="L95" s="35" t="n"/>
      <c r="M95" s="34" t="n"/>
      <c r="N95" s="34" t="n"/>
      <c r="O95" s="36">
        <f>IF(OR(A95="",E95=""),"",IFERROR(VLOOKUP(E95,Parameter!$D$5:$E$8,2,FALSE),""))</f>
        <v/>
      </c>
      <c r="P95" s="31" t="n"/>
      <c r="Q95" s="19">
        <f>IF(A95="","",IF(OR(G95="",I95=""),"",G95*I95))</f>
        <v/>
      </c>
      <c r="R95" s="19">
        <f>IF(A95="","",IF(OR(H95="",I95=""),"",H95*I95))</f>
        <v/>
      </c>
      <c r="S95" s="19">
        <f>IF(A95="","",IF(OR(J95="",I95="",L95=""),"",J95*I95*L95))</f>
        <v/>
      </c>
      <c r="T95" s="19">
        <f>IF(A95="","",IF(OR(K95="",I95="",L95=""),"",K95*I95*L95))</f>
        <v/>
      </c>
      <c r="U95" s="19">
        <f>IF(A95="","",IF(OR(Q95="",S95="",M95="",O95=""),"",(Q95+S95+M95)*(1+O95)))</f>
        <v/>
      </c>
      <c r="V95" s="19">
        <f>IF(A95="","",IF(OR(R95="",T95="",N95="",O95=""),"",(R95+T95+N95)*(1+O95)))</f>
        <v/>
      </c>
      <c r="W95" s="19">
        <f>IF(OR(U95="",V95=""),"",V95-U95)</f>
        <v/>
      </c>
      <c r="X95" s="36">
        <f>IF(OR(U95="",W95=""),"",IFERROR(W95/U95,""))</f>
        <v/>
      </c>
      <c r="Y95" s="37">
        <f>IF(COUNTA(A95:N95,P95)=0,"",IF(OR(A95="",B95="",C95="",D95="",E95="",F95="",G95="",H95="",I95="",J95="",K95="",L95="",M95="",N95="",P95=""),"Angaben fehlen",IF(O95="","Beschäftigungsart prüfen",IF(W95&gt;Parameter!$B$5,"Budget überschritten",IF(H95&gt;G95*(1+Parameter!$B$6),"Stunden über Toleranz","OK")))))</f>
        <v/>
      </c>
    </row>
    <row r="96">
      <c r="A96" s="31" t="n"/>
      <c r="B96" s="50" t="n"/>
      <c r="C96" s="31" t="n"/>
      <c r="D96" s="31" t="n"/>
      <c r="E96" s="31" t="n"/>
      <c r="F96" s="31" t="n"/>
      <c r="G96" s="33" t="n"/>
      <c r="H96" s="33" t="n"/>
      <c r="I96" s="34" t="n"/>
      <c r="J96" s="33" t="n"/>
      <c r="K96" s="33" t="n"/>
      <c r="L96" s="35" t="n"/>
      <c r="M96" s="34" t="n"/>
      <c r="N96" s="34" t="n"/>
      <c r="O96" s="38">
        <f>IF(OR(A96="",E96=""),"",IFERROR(VLOOKUP(E96,Parameter!$D$5:$E$8,2,FALSE),""))</f>
        <v/>
      </c>
      <c r="P96" s="31" t="n"/>
      <c r="Q96" s="21">
        <f>IF(A96="","",IF(OR(G96="",I96=""),"",G96*I96))</f>
        <v/>
      </c>
      <c r="R96" s="21">
        <f>IF(A96="","",IF(OR(H96="",I96=""),"",H96*I96))</f>
        <v/>
      </c>
      <c r="S96" s="21">
        <f>IF(A96="","",IF(OR(J96="",I96="",L96=""),"",J96*I96*L96))</f>
        <v/>
      </c>
      <c r="T96" s="21">
        <f>IF(A96="","",IF(OR(K96="",I96="",L96=""),"",K96*I96*L96))</f>
        <v/>
      </c>
      <c r="U96" s="21">
        <f>IF(A96="","",IF(OR(Q96="",S96="",M96="",O96=""),"",(Q96+S96+M96)*(1+O96)))</f>
        <v/>
      </c>
      <c r="V96" s="21">
        <f>IF(A96="","",IF(OR(R96="",T96="",N96="",O96=""),"",(R96+T96+N96)*(1+O96)))</f>
        <v/>
      </c>
      <c r="W96" s="21">
        <f>IF(OR(U96="",V96=""),"",V96-U96)</f>
        <v/>
      </c>
      <c r="X96" s="38">
        <f>IF(OR(U96="",W96=""),"",IFERROR(W96/U96,""))</f>
        <v/>
      </c>
      <c r="Y96" s="39">
        <f>IF(COUNTA(A96:N96,P96)=0,"",IF(OR(A96="",B96="",C96="",D96="",E96="",F96="",G96="",H96="",I96="",J96="",K96="",L96="",M96="",N96="",P96=""),"Angaben fehlen",IF(O96="","Beschäftigungsart prüfen",IF(W96&gt;Parameter!$B$5,"Budget überschritten",IF(H96&gt;G96*(1+Parameter!$B$6),"Stunden über Toleranz","OK")))))</f>
        <v/>
      </c>
    </row>
    <row r="97">
      <c r="A97" s="31" t="n"/>
      <c r="B97" s="50" t="n"/>
      <c r="C97" s="31" t="n"/>
      <c r="D97" s="31" t="n"/>
      <c r="E97" s="31" t="n"/>
      <c r="F97" s="31" t="n"/>
      <c r="G97" s="33" t="n"/>
      <c r="H97" s="33" t="n"/>
      <c r="I97" s="34" t="n"/>
      <c r="J97" s="33" t="n"/>
      <c r="K97" s="33" t="n"/>
      <c r="L97" s="35" t="n"/>
      <c r="M97" s="34" t="n"/>
      <c r="N97" s="34" t="n"/>
      <c r="O97" s="36">
        <f>IF(OR(A97="",E97=""),"",IFERROR(VLOOKUP(E97,Parameter!$D$5:$E$8,2,FALSE),""))</f>
        <v/>
      </c>
      <c r="P97" s="31" t="n"/>
      <c r="Q97" s="19">
        <f>IF(A97="","",IF(OR(G97="",I97=""),"",G97*I97))</f>
        <v/>
      </c>
      <c r="R97" s="19">
        <f>IF(A97="","",IF(OR(H97="",I97=""),"",H97*I97))</f>
        <v/>
      </c>
      <c r="S97" s="19">
        <f>IF(A97="","",IF(OR(J97="",I97="",L97=""),"",J97*I97*L97))</f>
        <v/>
      </c>
      <c r="T97" s="19">
        <f>IF(A97="","",IF(OR(K97="",I97="",L97=""),"",K97*I97*L97))</f>
        <v/>
      </c>
      <c r="U97" s="19">
        <f>IF(A97="","",IF(OR(Q97="",S97="",M97="",O97=""),"",(Q97+S97+M97)*(1+O97)))</f>
        <v/>
      </c>
      <c r="V97" s="19">
        <f>IF(A97="","",IF(OR(R97="",T97="",N97="",O97=""),"",(R97+T97+N97)*(1+O97)))</f>
        <v/>
      </c>
      <c r="W97" s="19">
        <f>IF(OR(U97="",V97=""),"",V97-U97)</f>
        <v/>
      </c>
      <c r="X97" s="36">
        <f>IF(OR(U97="",W97=""),"",IFERROR(W97/U97,""))</f>
        <v/>
      </c>
      <c r="Y97" s="37">
        <f>IF(COUNTA(A97:N97,P97)=0,"",IF(OR(A97="",B97="",C97="",D97="",E97="",F97="",G97="",H97="",I97="",J97="",K97="",L97="",M97="",N97="",P97=""),"Angaben fehlen",IF(O97="","Beschäftigungsart prüfen",IF(W97&gt;Parameter!$B$5,"Budget überschritten",IF(H97&gt;G97*(1+Parameter!$B$6),"Stunden über Toleranz","OK")))))</f>
        <v/>
      </c>
    </row>
    <row r="98">
      <c r="A98" s="31" t="n"/>
      <c r="B98" s="50" t="n"/>
      <c r="C98" s="31" t="n"/>
      <c r="D98" s="31" t="n"/>
      <c r="E98" s="31" t="n"/>
      <c r="F98" s="31" t="n"/>
      <c r="G98" s="33" t="n"/>
      <c r="H98" s="33" t="n"/>
      <c r="I98" s="34" t="n"/>
      <c r="J98" s="33" t="n"/>
      <c r="K98" s="33" t="n"/>
      <c r="L98" s="35" t="n"/>
      <c r="M98" s="34" t="n"/>
      <c r="N98" s="34" t="n"/>
      <c r="O98" s="38">
        <f>IF(OR(A98="",E98=""),"",IFERROR(VLOOKUP(E98,Parameter!$D$5:$E$8,2,FALSE),""))</f>
        <v/>
      </c>
      <c r="P98" s="31" t="n"/>
      <c r="Q98" s="21">
        <f>IF(A98="","",IF(OR(G98="",I98=""),"",G98*I98))</f>
        <v/>
      </c>
      <c r="R98" s="21">
        <f>IF(A98="","",IF(OR(H98="",I98=""),"",H98*I98))</f>
        <v/>
      </c>
      <c r="S98" s="21">
        <f>IF(A98="","",IF(OR(J98="",I98="",L98=""),"",J98*I98*L98))</f>
        <v/>
      </c>
      <c r="T98" s="21">
        <f>IF(A98="","",IF(OR(K98="",I98="",L98=""),"",K98*I98*L98))</f>
        <v/>
      </c>
      <c r="U98" s="21">
        <f>IF(A98="","",IF(OR(Q98="",S98="",M98="",O98=""),"",(Q98+S98+M98)*(1+O98)))</f>
        <v/>
      </c>
      <c r="V98" s="21">
        <f>IF(A98="","",IF(OR(R98="",T98="",N98="",O98=""),"",(R98+T98+N98)*(1+O98)))</f>
        <v/>
      </c>
      <c r="W98" s="21">
        <f>IF(OR(U98="",V98=""),"",V98-U98)</f>
        <v/>
      </c>
      <c r="X98" s="38">
        <f>IF(OR(U98="",W98=""),"",IFERROR(W98/U98,""))</f>
        <v/>
      </c>
      <c r="Y98" s="39">
        <f>IF(COUNTA(A98:N98,P98)=0,"",IF(OR(A98="",B98="",C98="",D98="",E98="",F98="",G98="",H98="",I98="",J98="",K98="",L98="",M98="",N98="",P98=""),"Angaben fehlen",IF(O98="","Beschäftigungsart prüfen",IF(W98&gt;Parameter!$B$5,"Budget überschritten",IF(H98&gt;G98*(1+Parameter!$B$6),"Stunden über Toleranz","OK")))))</f>
        <v/>
      </c>
    </row>
    <row r="99">
      <c r="A99" s="31" t="n"/>
      <c r="B99" s="50" t="n"/>
      <c r="C99" s="31" t="n"/>
      <c r="D99" s="31" t="n"/>
      <c r="E99" s="31" t="n"/>
      <c r="F99" s="31" t="n"/>
      <c r="G99" s="33" t="n"/>
      <c r="H99" s="33" t="n"/>
      <c r="I99" s="34" t="n"/>
      <c r="J99" s="33" t="n"/>
      <c r="K99" s="33" t="n"/>
      <c r="L99" s="35" t="n"/>
      <c r="M99" s="34" t="n"/>
      <c r="N99" s="34" t="n"/>
      <c r="O99" s="36">
        <f>IF(OR(A99="",E99=""),"",IFERROR(VLOOKUP(E99,Parameter!$D$5:$E$8,2,FALSE),""))</f>
        <v/>
      </c>
      <c r="P99" s="31" t="n"/>
      <c r="Q99" s="19">
        <f>IF(A99="","",IF(OR(G99="",I99=""),"",G99*I99))</f>
        <v/>
      </c>
      <c r="R99" s="19">
        <f>IF(A99="","",IF(OR(H99="",I99=""),"",H99*I99))</f>
        <v/>
      </c>
      <c r="S99" s="19">
        <f>IF(A99="","",IF(OR(J99="",I99="",L99=""),"",J99*I99*L99))</f>
        <v/>
      </c>
      <c r="T99" s="19">
        <f>IF(A99="","",IF(OR(K99="",I99="",L99=""),"",K99*I99*L99))</f>
        <v/>
      </c>
      <c r="U99" s="19">
        <f>IF(A99="","",IF(OR(Q99="",S99="",M99="",O99=""),"",(Q99+S99+M99)*(1+O99)))</f>
        <v/>
      </c>
      <c r="V99" s="19">
        <f>IF(A99="","",IF(OR(R99="",T99="",N99="",O99=""),"",(R99+T99+N99)*(1+O99)))</f>
        <v/>
      </c>
      <c r="W99" s="19">
        <f>IF(OR(U99="",V99=""),"",V99-U99)</f>
        <v/>
      </c>
      <c r="X99" s="36">
        <f>IF(OR(U99="",W99=""),"",IFERROR(W99/U99,""))</f>
        <v/>
      </c>
      <c r="Y99" s="37">
        <f>IF(COUNTA(A99:N99,P99)=0,"",IF(OR(A99="",B99="",C99="",D99="",E99="",F99="",G99="",H99="",I99="",J99="",K99="",L99="",M99="",N99="",P99=""),"Angaben fehlen",IF(O99="","Beschäftigungsart prüfen",IF(W99&gt;Parameter!$B$5,"Budget überschritten",IF(H99&gt;G99*(1+Parameter!$B$6),"Stunden über Toleranz","OK")))))</f>
        <v/>
      </c>
    </row>
    <row r="100">
      <c r="A100" s="31" t="n"/>
      <c r="B100" s="50" t="n"/>
      <c r="C100" s="31" t="n"/>
      <c r="D100" s="31" t="n"/>
      <c r="E100" s="31" t="n"/>
      <c r="F100" s="31" t="n"/>
      <c r="G100" s="33" t="n"/>
      <c r="H100" s="33" t="n"/>
      <c r="I100" s="34" t="n"/>
      <c r="J100" s="33" t="n"/>
      <c r="K100" s="33" t="n"/>
      <c r="L100" s="35" t="n"/>
      <c r="M100" s="34" t="n"/>
      <c r="N100" s="34" t="n"/>
      <c r="O100" s="38">
        <f>IF(OR(A100="",E100=""),"",IFERROR(VLOOKUP(E100,Parameter!$D$5:$E$8,2,FALSE),""))</f>
        <v/>
      </c>
      <c r="P100" s="31" t="n"/>
      <c r="Q100" s="21">
        <f>IF(A100="","",IF(OR(G100="",I100=""),"",G100*I100))</f>
        <v/>
      </c>
      <c r="R100" s="21">
        <f>IF(A100="","",IF(OR(H100="",I100=""),"",H100*I100))</f>
        <v/>
      </c>
      <c r="S100" s="21">
        <f>IF(A100="","",IF(OR(J100="",I100="",L100=""),"",J100*I100*L100))</f>
        <v/>
      </c>
      <c r="T100" s="21">
        <f>IF(A100="","",IF(OR(K100="",I100="",L100=""),"",K100*I100*L100))</f>
        <v/>
      </c>
      <c r="U100" s="21">
        <f>IF(A100="","",IF(OR(Q100="",S100="",M100="",O100=""),"",(Q100+S100+M100)*(1+O100)))</f>
        <v/>
      </c>
      <c r="V100" s="21">
        <f>IF(A100="","",IF(OR(R100="",T100="",N100="",O100=""),"",(R100+T100+N100)*(1+O100)))</f>
        <v/>
      </c>
      <c r="W100" s="21">
        <f>IF(OR(U100="",V100=""),"",V100-U100)</f>
        <v/>
      </c>
      <c r="X100" s="38">
        <f>IF(OR(U100="",W100=""),"",IFERROR(W100/U100,""))</f>
        <v/>
      </c>
      <c r="Y100" s="39">
        <f>IF(COUNTA(A100:N100,P100)=0,"",IF(OR(A100="",B100="",C100="",D100="",E100="",F100="",G100="",H100="",I100="",J100="",K100="",L100="",M100="",N100="",P100=""),"Angaben fehlen",IF(O100="","Beschäftigungsart prüfen",IF(W100&gt;Parameter!$B$5,"Budget überschritten",IF(H100&gt;G100*(1+Parameter!$B$6),"Stunden über Toleranz","OK")))))</f>
        <v/>
      </c>
    </row>
    <row r="101">
      <c r="A101" s="31" t="n"/>
      <c r="B101" s="50" t="n"/>
      <c r="C101" s="31" t="n"/>
      <c r="D101" s="31" t="n"/>
      <c r="E101" s="31" t="n"/>
      <c r="F101" s="31" t="n"/>
      <c r="G101" s="33" t="n"/>
      <c r="H101" s="33" t="n"/>
      <c r="I101" s="34" t="n"/>
      <c r="J101" s="33" t="n"/>
      <c r="K101" s="33" t="n"/>
      <c r="L101" s="35" t="n"/>
      <c r="M101" s="34" t="n"/>
      <c r="N101" s="34" t="n"/>
      <c r="O101" s="36">
        <f>IF(OR(A101="",E101=""),"",IFERROR(VLOOKUP(E101,Parameter!$D$5:$E$8,2,FALSE),""))</f>
        <v/>
      </c>
      <c r="P101" s="31" t="n"/>
      <c r="Q101" s="19">
        <f>IF(A101="","",IF(OR(G101="",I101=""),"",G101*I101))</f>
        <v/>
      </c>
      <c r="R101" s="19">
        <f>IF(A101="","",IF(OR(H101="",I101=""),"",H101*I101))</f>
        <v/>
      </c>
      <c r="S101" s="19">
        <f>IF(A101="","",IF(OR(J101="",I101="",L101=""),"",J101*I101*L101))</f>
        <v/>
      </c>
      <c r="T101" s="19">
        <f>IF(A101="","",IF(OR(K101="",I101="",L101=""),"",K101*I101*L101))</f>
        <v/>
      </c>
      <c r="U101" s="19">
        <f>IF(A101="","",IF(OR(Q101="",S101="",M101="",O101=""),"",(Q101+S101+M101)*(1+O101)))</f>
        <v/>
      </c>
      <c r="V101" s="19">
        <f>IF(A101="","",IF(OR(R101="",T101="",N101="",O101=""),"",(R101+T101+N101)*(1+O101)))</f>
        <v/>
      </c>
      <c r="W101" s="19">
        <f>IF(OR(U101="",V101=""),"",V101-U101)</f>
        <v/>
      </c>
      <c r="X101" s="36">
        <f>IF(OR(U101="",W101=""),"",IFERROR(W101/U101,""))</f>
        <v/>
      </c>
      <c r="Y101" s="37">
        <f>IF(COUNTA(A101:N101,P101)=0,"",IF(OR(A101="",B101="",C101="",D101="",E101="",F101="",G101="",H101="",I101="",J101="",K101="",L101="",M101="",N101="",P101=""),"Angaben fehlen",IF(O101="","Beschäftigungsart prüfen",IF(W101&gt;Parameter!$B$5,"Budget überschritten",IF(H101&gt;G101*(1+Parameter!$B$6),"Stunden über Toleranz","OK")))))</f>
        <v/>
      </c>
    </row>
    <row r="102">
      <c r="A102" s="31" t="n"/>
      <c r="B102" s="50" t="n"/>
      <c r="C102" s="31" t="n"/>
      <c r="D102" s="31" t="n"/>
      <c r="E102" s="31" t="n"/>
      <c r="F102" s="31" t="n"/>
      <c r="G102" s="33" t="n"/>
      <c r="H102" s="33" t="n"/>
      <c r="I102" s="34" t="n"/>
      <c r="J102" s="33" t="n"/>
      <c r="K102" s="33" t="n"/>
      <c r="L102" s="35" t="n"/>
      <c r="M102" s="34" t="n"/>
      <c r="N102" s="34" t="n"/>
      <c r="O102" s="38">
        <f>IF(OR(A102="",E102=""),"",IFERROR(VLOOKUP(E102,Parameter!$D$5:$E$8,2,FALSE),""))</f>
        <v/>
      </c>
      <c r="P102" s="31" t="n"/>
      <c r="Q102" s="21">
        <f>IF(A102="","",IF(OR(G102="",I102=""),"",G102*I102))</f>
        <v/>
      </c>
      <c r="R102" s="21">
        <f>IF(A102="","",IF(OR(H102="",I102=""),"",H102*I102))</f>
        <v/>
      </c>
      <c r="S102" s="21">
        <f>IF(A102="","",IF(OR(J102="",I102="",L102=""),"",J102*I102*L102))</f>
        <v/>
      </c>
      <c r="T102" s="21">
        <f>IF(A102="","",IF(OR(K102="",I102="",L102=""),"",K102*I102*L102))</f>
        <v/>
      </c>
      <c r="U102" s="21">
        <f>IF(A102="","",IF(OR(Q102="",S102="",M102="",O102=""),"",(Q102+S102+M102)*(1+O102)))</f>
        <v/>
      </c>
      <c r="V102" s="21">
        <f>IF(A102="","",IF(OR(R102="",T102="",N102="",O102=""),"",(R102+T102+N102)*(1+O102)))</f>
        <v/>
      </c>
      <c r="W102" s="21">
        <f>IF(OR(U102="",V102=""),"",V102-U102)</f>
        <v/>
      </c>
      <c r="X102" s="38">
        <f>IF(OR(U102="",W102=""),"",IFERROR(W102/U102,""))</f>
        <v/>
      </c>
      <c r="Y102" s="39">
        <f>IF(COUNTA(A102:N102,P102)=0,"",IF(OR(A102="",B102="",C102="",D102="",E102="",F102="",G102="",H102="",I102="",J102="",K102="",L102="",M102="",N102="",P102=""),"Angaben fehlen",IF(O102="","Beschäftigungsart prüfen",IF(W102&gt;Parameter!$B$5,"Budget überschritten",IF(H102&gt;G102*(1+Parameter!$B$6),"Stunden über Toleranz","OK")))))</f>
        <v/>
      </c>
    </row>
    <row r="103">
      <c r="A103" s="31" t="n"/>
      <c r="B103" s="50" t="n"/>
      <c r="C103" s="31" t="n"/>
      <c r="D103" s="31" t="n"/>
      <c r="E103" s="31" t="n"/>
      <c r="F103" s="31" t="n"/>
      <c r="G103" s="33" t="n"/>
      <c r="H103" s="33" t="n"/>
      <c r="I103" s="34" t="n"/>
      <c r="J103" s="33" t="n"/>
      <c r="K103" s="33" t="n"/>
      <c r="L103" s="35" t="n"/>
      <c r="M103" s="34" t="n"/>
      <c r="N103" s="34" t="n"/>
      <c r="O103" s="36">
        <f>IF(OR(A103="",E103=""),"",IFERROR(VLOOKUP(E103,Parameter!$D$5:$E$8,2,FALSE),""))</f>
        <v/>
      </c>
      <c r="P103" s="31" t="n"/>
      <c r="Q103" s="19">
        <f>IF(A103="","",IF(OR(G103="",I103=""),"",G103*I103))</f>
        <v/>
      </c>
      <c r="R103" s="19">
        <f>IF(A103="","",IF(OR(H103="",I103=""),"",H103*I103))</f>
        <v/>
      </c>
      <c r="S103" s="19">
        <f>IF(A103="","",IF(OR(J103="",I103="",L103=""),"",J103*I103*L103))</f>
        <v/>
      </c>
      <c r="T103" s="19">
        <f>IF(A103="","",IF(OR(K103="",I103="",L103=""),"",K103*I103*L103))</f>
        <v/>
      </c>
      <c r="U103" s="19">
        <f>IF(A103="","",IF(OR(Q103="",S103="",M103="",O103=""),"",(Q103+S103+M103)*(1+O103)))</f>
        <v/>
      </c>
      <c r="V103" s="19">
        <f>IF(A103="","",IF(OR(R103="",T103="",N103="",O103=""),"",(R103+T103+N103)*(1+O103)))</f>
        <v/>
      </c>
      <c r="W103" s="19">
        <f>IF(OR(U103="",V103=""),"",V103-U103)</f>
        <v/>
      </c>
      <c r="X103" s="36">
        <f>IF(OR(U103="",W103=""),"",IFERROR(W103/U103,""))</f>
        <v/>
      </c>
      <c r="Y103" s="37">
        <f>IF(COUNTA(A103:N103,P103)=0,"",IF(OR(A103="",B103="",C103="",D103="",E103="",F103="",G103="",H103="",I103="",J103="",K103="",L103="",M103="",N103="",P103=""),"Angaben fehlen",IF(O103="","Beschäftigungsart prüfen",IF(W103&gt;Parameter!$B$5,"Budget überschritten",IF(H103&gt;G103*(1+Parameter!$B$6),"Stunden über Toleranz","OK")))))</f>
        <v/>
      </c>
    </row>
    <row r="104">
      <c r="A104" s="31" t="n"/>
      <c r="B104" s="50" t="n"/>
      <c r="C104" s="31" t="n"/>
      <c r="D104" s="31" t="n"/>
      <c r="E104" s="31" t="n"/>
      <c r="F104" s="31" t="n"/>
      <c r="G104" s="33" t="n"/>
      <c r="H104" s="33" t="n"/>
      <c r="I104" s="34" t="n"/>
      <c r="J104" s="33" t="n"/>
      <c r="K104" s="33" t="n"/>
      <c r="L104" s="35" t="n"/>
      <c r="M104" s="34" t="n"/>
      <c r="N104" s="34" t="n"/>
      <c r="O104" s="38">
        <f>IF(OR(A104="",E104=""),"",IFERROR(VLOOKUP(E104,Parameter!$D$5:$E$8,2,FALSE),""))</f>
        <v/>
      </c>
      <c r="P104" s="31" t="n"/>
      <c r="Q104" s="21">
        <f>IF(A104="","",IF(OR(G104="",I104=""),"",G104*I104))</f>
        <v/>
      </c>
      <c r="R104" s="21">
        <f>IF(A104="","",IF(OR(H104="",I104=""),"",H104*I104))</f>
        <v/>
      </c>
      <c r="S104" s="21">
        <f>IF(A104="","",IF(OR(J104="",I104="",L104=""),"",J104*I104*L104))</f>
        <v/>
      </c>
      <c r="T104" s="21">
        <f>IF(A104="","",IF(OR(K104="",I104="",L104=""),"",K104*I104*L104))</f>
        <v/>
      </c>
      <c r="U104" s="21">
        <f>IF(A104="","",IF(OR(Q104="",S104="",M104="",O104=""),"",(Q104+S104+M104)*(1+O104)))</f>
        <v/>
      </c>
      <c r="V104" s="21">
        <f>IF(A104="","",IF(OR(R104="",T104="",N104="",O104=""),"",(R104+T104+N104)*(1+O104)))</f>
        <v/>
      </c>
      <c r="W104" s="21">
        <f>IF(OR(U104="",V104=""),"",V104-U104)</f>
        <v/>
      </c>
      <c r="X104" s="38">
        <f>IF(OR(U104="",W104=""),"",IFERROR(W104/U104,""))</f>
        <v/>
      </c>
      <c r="Y104" s="39">
        <f>IF(COUNTA(A104:N104,P104)=0,"",IF(OR(A104="",B104="",C104="",D104="",E104="",F104="",G104="",H104="",I104="",J104="",K104="",L104="",M104="",N104="",P104=""),"Angaben fehlen",IF(O104="","Beschäftigungsart prüfen",IF(W104&gt;Parameter!$B$5,"Budget überschritten",IF(H104&gt;G104*(1+Parameter!$B$6),"Stunden über Toleranz","OK")))))</f>
        <v/>
      </c>
    </row>
  </sheetData>
  <autoFilter ref="A4:Y104"/>
  <mergeCells count="1">
    <mergeCell ref="A1:Y1"/>
  </mergeCells>
  <conditionalFormatting sqref="Y5:Y104">
    <cfRule type="expression" priority="1" dxfId="1">
      <formula>$Y5="OK"</formula>
    </cfRule>
    <cfRule type="expression" priority="2" dxfId="0">
      <formula>OR($Y5="Budget überschritten",$Y5="Stunden über Toleranz",$Y5="Angaben fehlen",$Y5="Beschäftigungsart prüfen")</formula>
    </cfRule>
  </conditionalFormatting>
  <conditionalFormatting sqref="W5:W104">
    <cfRule type="expression" priority="3" dxfId="2">
      <formula>AND($W5&lt;&gt;"",$W5&gt;0)</formula>
    </cfRule>
    <cfRule type="expression" priority="4" dxfId="3">
      <formula>AND($W5&lt;&gt;"",$W5&lt;0)</formula>
    </cfRule>
  </conditionalFormatting>
  <dataValidations count="12">
    <dataValidation sqref="A5:A104" showErrorMessage="1" showInputMessage="1" allowBlank="1" errorTitle="Ungültige Kennung" error="Die Kennung darf höchstens 20 Zeichen enthalten." promptTitle="Fiktive Kennung" prompt="Eine eindeutige fiktive Datensatz-ID eintragen." type="textLength" operator="between">
      <formula1>1</formula1>
      <formula2>20</formula2>
    </dataValidation>
    <dataValidation sqref="B5:B104" showErrorMessage="1" showInputMessage="1" allowBlank="1" errorTitle="Ungültiger Monat" error="Bitte den ersten Tag eines Monats innerhalb des Auswertungszeitraums verwenden." promptTitle="Abrechnungsmonat" prompt="Datum als ersten Tag des Monats eingeben." type="custom">
      <formula1>OR(B5="",AND(ISNUMBER(B5),B5&gt;=$B$3,B5&lt;=$D$3,DAY(B5)=1))</formula1>
    </dataValidation>
    <dataValidation sqref="C5:C104" showErrorMessage="1" showInputMessage="1" allowBlank="1" errorTitle="Ungültiger Bereich" error="Bitte einen Bereich aus der Liste auswählen." type="list">
      <formula1>'Parameter'!$G$5:$G$9</formula1>
    </dataValidation>
    <dataValidation sqref="D5:D104" showErrorMessage="1" showInputMessage="1" allowBlank="1" errorTitle="Ungültige Planstelle" error="Die Bezeichnung darf höchstens 80 Zeichen enthalten." type="textLength" operator="between">
      <formula1>1</formula1>
      <formula2>80</formula2>
    </dataValidation>
    <dataValidation sqref="E5:E104" showErrorMessage="1" showInputMessage="1" allowBlank="1" errorTitle="Ungültige Beschäftigungsart" error="Bitte eine Beschäftigungsart aus der Liste auswählen." type="list">
      <formula1>'Parameter'!$D$5:$D$8</formula1>
    </dataValidation>
    <dataValidation sqref="F5:F104" showErrorMessage="1" showInputMessage="1" allowBlank="1" errorTitle="Ungültige Rolle" error="Die Rollenbezeichnung darf höchstens 80 Zeichen enthalten." type="textLength" operator="between">
      <formula1>1</formula1>
      <formula2>80</formula2>
    </dataValidation>
    <dataValidation sqref="G5:H104" showErrorMessage="1" showInputMessage="1" allowBlank="1" errorTitle="Ungültige Stunden" error="Bitte eine nicht negative Stundenzahl innerhalb des eingestellten Limits verwenden." type="custom">
      <formula1>OR(G5="",AND(ISNUMBER(G5),G5&gt;=0,G5&lt;=$F$3))</formula1>
    </dataValidation>
    <dataValidation sqref="I5:I104" showErrorMessage="1" showInputMessage="1" allowBlank="1" errorTitle="Ungültiger Stundenlohn" error="Bitte einen positiven Stundenlohn innerhalb des eingestellten Limits verwenden." type="custom">
      <formula1>OR(I5="",AND(ISNUMBER(I5),I5&gt;0,I5&lt;=$H$3))</formula1>
    </dataValidation>
    <dataValidation sqref="J5:K104" showErrorMessage="1" showInputMessage="1" allowBlank="1" errorTitle="Ungültige Zuschlagsstunden" error="Bitte eine nicht negative Stundenzahl innerhalb des eingestellten Limits verwenden." type="custom">
      <formula1>OR(J5="",AND(ISNUMBER(J5),J5&gt;=0,J5&lt;=$F$3))</formula1>
    </dataValidation>
    <dataValidation sqref="L5:L104" showErrorMessage="1" showInputMessage="1" allowBlank="1" errorTitle="Ungültiger Zuschlagssatz" error="Bitte einen Prozentsatz innerhalb des eingestellten Limits verwenden." type="custom">
      <formula1>OR(L5="",AND(ISNUMBER(L5),L5&gt;=0,L5&lt;=$L$3))</formula1>
    </dataValidation>
    <dataValidation sqref="M5:N104" showErrorMessage="1" showInputMessage="1" allowBlank="1" errorTitle="Ungültige Zulage" error="Bitte einen nicht negativen Betrag innerhalb des eingestellten Limits verwenden." type="custom">
      <formula1>OR(M5="",AND(ISNUMBER(M5),M5&gt;=0,M5&lt;=$J$3))</formula1>
    </dataValidation>
    <dataValidation sqref="P5:P104" showErrorMessage="1" showInputMessage="1" allowBlank="1" errorTitle="Ungültiger Status" error="Bitte einen Status aus der Liste auswählen." type="list">
      <formula1>'Parameter'!$H$5:$H$7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H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8" customWidth="1" min="3" max="3"/>
    <col width="22" customWidth="1" min="4" max="4"/>
    <col width="15" customWidth="1" min="5" max="5"/>
    <col width="3" customWidth="1" min="6" max="6"/>
    <col width="18" customWidth="1" min="7" max="7"/>
    <col width="18" customWidth="1" min="8" max="8"/>
  </cols>
  <sheetData>
    <row r="1" ht="30" customHeight="1">
      <c r="A1" s="1" t="inlineStr">
        <is>
          <t>Parameter und Auswahllisten</t>
        </is>
      </c>
    </row>
    <row r="2" ht="34" customHeight="1">
      <c r="A2" s="40" t="inlineStr">
        <is>
          <t>Gelbe Zellen enthalten frei veränderbare Kalkulationsannahmen.</t>
        </is>
      </c>
      <c r="D2" s="41" t="inlineStr">
        <is>
          <t>Die Werte sind keine verbindlichen Tarife, Normen oder Rechtsauskünfte.</t>
        </is>
      </c>
    </row>
    <row r="3">
      <c r="A3" s="2" t="inlineStr">
        <is>
          <t>Grenzen und Zeitraum</t>
        </is>
      </c>
      <c r="B3" s="2" t="n"/>
      <c r="C3" s="2" t="n"/>
      <c r="D3" s="2" t="inlineStr">
        <is>
          <t>Arbeitgeberanteile</t>
        </is>
      </c>
      <c r="E3" s="2" t="n"/>
      <c r="G3" s="2" t="inlineStr">
        <is>
          <t>Auswahllisten</t>
        </is>
      </c>
      <c r="H3" s="2" t="n"/>
    </row>
    <row r="4">
      <c r="A4" s="30" t="inlineStr">
        <is>
          <t>Parameter</t>
        </is>
      </c>
      <c r="B4" s="30" t="inlineStr">
        <is>
          <t>Wert</t>
        </is>
      </c>
      <c r="C4" s="30" t="inlineStr">
        <is>
          <t>Erläuterung</t>
        </is>
      </c>
      <c r="D4" s="30" t="inlineStr">
        <is>
          <t>Beschäftigungsart</t>
        </is>
      </c>
      <c r="E4" s="30" t="inlineStr">
        <is>
          <t>AG-Anteil</t>
        </is>
      </c>
      <c r="G4" s="30" t="inlineStr">
        <is>
          <t>Bereich</t>
        </is>
      </c>
      <c r="H4" s="30" t="inlineStr">
        <is>
          <t>Status</t>
        </is>
      </c>
    </row>
    <row r="5">
      <c r="A5" s="5" t="inlineStr">
        <is>
          <t>Warnschwelle Kostenabweichung</t>
        </is>
      </c>
      <c r="B5" s="42" t="n">
        <v>500</v>
      </c>
      <c r="C5" s="5" t="inlineStr">
        <is>
          <t>Positive Abweichung je Datensatz</t>
        </is>
      </c>
      <c r="D5" s="18" t="inlineStr">
        <is>
          <t>Vollzeit</t>
        </is>
      </c>
      <c r="E5" s="43" t="n">
        <v>0.22</v>
      </c>
      <c r="F5" s="44" t="n"/>
      <c r="G5" s="31" t="inlineStr">
        <is>
          <t>Küche</t>
        </is>
      </c>
      <c r="H5" s="31" t="inlineStr">
        <is>
          <t>Planung</t>
        </is>
      </c>
    </row>
    <row r="6">
      <c r="A6" s="8" t="inlineStr">
        <is>
          <t>Toleranz Iststunden</t>
        </is>
      </c>
      <c r="B6" s="43" t="n">
        <v>0.1</v>
      </c>
      <c r="C6" s="8" t="inlineStr">
        <is>
          <t>Mehrstundenquote gegenüber Plan</t>
        </is>
      </c>
      <c r="D6" s="20" t="inlineStr">
        <is>
          <t>Teilzeit</t>
        </is>
      </c>
      <c r="E6" s="43" t="n">
        <v>0.21</v>
      </c>
      <c r="F6" s="45" t="n"/>
      <c r="G6" s="31" t="inlineStr">
        <is>
          <t>Service</t>
        </is>
      </c>
      <c r="H6" s="31" t="inlineStr">
        <is>
          <t>Freigegeben</t>
        </is>
      </c>
    </row>
    <row r="7">
      <c r="A7" s="5" t="inlineStr">
        <is>
          <t>Beginn Auswertungszeitraum</t>
        </is>
      </c>
      <c r="B7" s="50" t="n">
        <v>46023</v>
      </c>
      <c r="C7" s="5" t="inlineStr">
        <is>
          <t>Erster zugelassener Monat</t>
        </is>
      </c>
      <c r="D7" s="18" t="inlineStr">
        <is>
          <t>Aushilfe</t>
        </is>
      </c>
      <c r="E7" s="43" t="n">
        <v>0.18</v>
      </c>
      <c r="F7" s="44" t="n"/>
      <c r="G7" s="31" t="inlineStr">
        <is>
          <t>Bar</t>
        </is>
      </c>
      <c r="H7" s="31" t="inlineStr">
        <is>
          <t>Abgerechnet</t>
        </is>
      </c>
    </row>
    <row r="8">
      <c r="A8" s="8" t="inlineStr">
        <is>
          <t>Ende Auswertungszeitraum</t>
        </is>
      </c>
      <c r="B8" s="50" t="n">
        <v>46387</v>
      </c>
      <c r="C8" s="8" t="inlineStr">
        <is>
          <t>Letzter zugelassener Monat</t>
        </is>
      </c>
      <c r="D8" s="20" t="inlineStr">
        <is>
          <t>Ausbildung</t>
        </is>
      </c>
      <c r="E8" s="43" t="n">
        <v>0.2</v>
      </c>
      <c r="F8" s="45" t="n"/>
      <c r="G8" s="31" t="inlineStr">
        <is>
          <t>Verwaltung</t>
        </is>
      </c>
      <c r="H8" s="45" t="n"/>
    </row>
    <row r="9">
      <c r="A9" s="5" t="inlineStr">
        <is>
          <t>Gesamtbudget</t>
        </is>
      </c>
      <c r="B9" s="42" t="n">
        <v>28000</v>
      </c>
      <c r="C9" s="5" t="inlineStr">
        <is>
          <t>Frei gewählte Budgetannahme</t>
        </is>
      </c>
      <c r="D9" s="44" t="n"/>
      <c r="E9" s="44" t="n"/>
      <c r="F9" s="44" t="n"/>
      <c r="G9" s="31" t="inlineStr">
        <is>
          <t>Catering</t>
        </is>
      </c>
      <c r="H9" s="44" t="n"/>
    </row>
    <row r="10">
      <c r="A10" s="8" t="inlineStr">
        <is>
          <t>Maximale Stunden je Monat</t>
        </is>
      </c>
      <c r="B10" s="46" t="n">
        <v>250</v>
      </c>
      <c r="C10" s="8" t="inlineStr">
        <is>
          <t>Eingabegrenze je Datensatz</t>
        </is>
      </c>
      <c r="D10" s="45" t="n"/>
      <c r="E10" s="45" t="n"/>
      <c r="F10" s="45" t="n"/>
      <c r="G10" s="45" t="n"/>
      <c r="H10" s="45" t="n"/>
    </row>
    <row r="11">
      <c r="A11" s="5" t="inlineStr">
        <is>
          <t>Maximaler Stundenlohn</t>
        </is>
      </c>
      <c r="B11" s="42" t="n">
        <v>60</v>
      </c>
      <c r="C11" s="5" t="inlineStr">
        <is>
          <t>Eingabegrenze für die Kalkulation</t>
        </is>
      </c>
      <c r="D11" s="44" t="n"/>
      <c r="E11" s="44" t="n"/>
      <c r="F11" s="44" t="n"/>
      <c r="G11" s="44" t="n"/>
      <c r="H11" s="44" t="n"/>
    </row>
    <row r="12">
      <c r="A12" s="8" t="inlineStr">
        <is>
          <t>Maximaler Zuschlagssatz</t>
        </is>
      </c>
      <c r="B12" s="43" t="n">
        <v>0.5</v>
      </c>
      <c r="C12" s="8" t="inlineStr">
        <is>
          <t>Eingabegrenze als Anteil</t>
        </is>
      </c>
      <c r="D12" s="45" t="n"/>
      <c r="E12" s="45" t="n"/>
      <c r="F12" s="45" t="n"/>
      <c r="G12" s="45" t="n"/>
      <c r="H12" s="45" t="n"/>
    </row>
    <row r="13">
      <c r="A13" s="5" t="inlineStr">
        <is>
          <t>Maximale einzelne Zulage</t>
        </is>
      </c>
      <c r="B13" s="42" t="n">
        <v>5000</v>
      </c>
      <c r="C13" s="5" t="inlineStr">
        <is>
          <t>Eingabegrenze je Datensatz</t>
        </is>
      </c>
      <c r="D13" s="44" t="n"/>
      <c r="E13" s="44" t="n"/>
      <c r="F13" s="44" t="n"/>
      <c r="G13" s="44" t="n"/>
      <c r="H13" s="44" t="n"/>
    </row>
  </sheetData>
  <mergeCells count="1">
    <mergeCell ref="A1:H1"/>
  </mergeCells>
  <dataValidations count="6">
    <dataValidation sqref="B5 B9 B13" showErrorMessage="1" showInputMessage="1" allowBlank="0" errorTitle="Ungültiger Betrag" error="Bitte eine nicht negative Zahl eingeben." type="decimal" operator="between">
      <formula1>0</formula1>
      <formula2>1000000</formula2>
    </dataValidation>
    <dataValidation sqref="B6 E5:E8" showErrorMessage="1" showInputMessage="1" allowBlank="0" errorTitle="Ungültiger Prozentsatz" error="Bitte einen Wert zwischen 0 % und 100 % eingeben." type="decimal" operator="between">
      <formula1>0</formula1>
      <formula2>1</formula2>
    </dataValidation>
    <dataValidation sqref="B7" showErrorMessage="1" showInputMessage="1" allowBlank="0" errorTitle="Ungültiges Datum" error="Bitte ein gültiges Datum zwischen 01.01.2000 und 31.12.2100 eingeben." type="date" operator="between">
      <formula1>DATE(2000,1,1)</formula1>
      <formula2>DATE(2100,12,31)</formula2>
    </dataValidation>
    <dataValidation sqref="B8" showErrorMessage="1" showInputMessage="1" allowBlank="0" errorTitle="Ungültiges Enddatum" error="Das Enddatum muss am oder nach dem Beginn liegen." type="custom">
      <formula1>AND(ISNUMBER(B8),B8&gt;=B7)</formula1>
    </dataValidation>
    <dataValidation sqref="B10:B11" showErrorMessage="1" showInputMessage="1" allowBlank="0" errorTitle="Ungültige Grenze" error="Bitte eine positive Zahl innerhalb der zulässigen Spanne eingeben." type="decimal" operator="between">
      <formula1>0.01</formula1>
      <formula2>10000</formula2>
    </dataValidation>
    <dataValidation sqref="B12" showErrorMessage="1" showInputMessage="1" allowBlank="0" errorTitle="Ungültiger Zuschlag" error="Bitte einen Zuschlagssatz zwischen 0 % und 200 % eingeben." type="decimal" operator="between">
      <formula1>0</formula1>
      <formula2>2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/>
  </sheetPr>
  <dimension ref="A1:D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58" customWidth="1" min="2" max="2"/>
    <col width="38" customWidth="1" min="3" max="3"/>
    <col width="53" customWidth="1" min="4" max="4"/>
  </cols>
  <sheetData>
    <row r="1" ht="30" customHeight="1">
      <c r="A1" s="1" t="inlineStr">
        <is>
          <t>Hinweise zur Nutzung und Formelprüfung</t>
        </is>
      </c>
    </row>
    <row r="2"/>
    <row r="3">
      <c r="A3" s="4" t="inlineStr">
        <is>
          <t>Prüfpunkt</t>
        </is>
      </c>
      <c r="B3" s="4" t="inlineStr">
        <is>
          <t>Beschreibung</t>
        </is>
      </c>
      <c r="C3" s="4" t="inlineStr">
        <is>
          <t>Quellen</t>
        </is>
      </c>
      <c r="D3" s="4" t="inlineStr">
        <is>
          <t>Leerverhalten und Abgrenzung</t>
        </is>
      </c>
    </row>
    <row r="4" ht="54" customHeight="1">
      <c r="A4" s="47" t="inlineStr">
        <is>
          <t>Zweck</t>
        </is>
      </c>
      <c r="B4" s="5" t="inlineStr">
        <is>
          <t>Budgetierung fiktiver Personalkosten einschließlich Zuschlägen, Zulagen und frei angenommener Arbeitgeberanteile.</t>
        </is>
      </c>
      <c r="C4" s="5" t="inlineStr">
        <is>
          <t>Personalkosten und Parameter</t>
        </is>
      </c>
      <c r="D4" s="5" t="inlineStr">
        <is>
          <t>Keine Lohnabrechnung, keine Rechts- oder Steuerberatung.</t>
        </is>
      </c>
    </row>
    <row r="5" ht="54" customHeight="1">
      <c r="A5" s="48" t="inlineStr">
        <is>
          <t>Erste Zeile 5</t>
        </is>
      </c>
      <c r="B5" s="8" t="inlineStr">
        <is>
          <t>Q/R berechnen Basislohn, S/T Zuschläge, U/V Gesamtkosten, W die Euro-Abweichung und X die Quote.</t>
        </is>
      </c>
      <c r="C5" s="8" t="inlineStr">
        <is>
          <t>G5:N5 sowie O5; Ergebnisse Q5:X5</t>
        </is>
      </c>
      <c r="D5" s="8" t="inlineStr">
        <is>
          <t>Ohne Datensatz-ID bleiben Kostenformeln leer. Fehlende Pflichtangaben erzeugen in Y5 eine Warnung.</t>
        </is>
      </c>
    </row>
    <row r="6" ht="54" customHeight="1">
      <c r="A6" s="47" t="inlineStr">
        <is>
          <t>Mittlere Zeile 54</t>
        </is>
      </c>
      <c r="B6" s="5" t="inlineStr">
        <is>
          <t>Dieselbe Berechnungslogik ist vollständig bis zur mittleren vorbereiteten Zeile kopiert.</t>
        </is>
      </c>
      <c r="C6" s="5" t="inlineStr">
        <is>
          <t>G54:N54 sowie O54; Ergebnisse Q54:X54</t>
        </is>
      </c>
      <c r="D6" s="5" t="inlineStr">
        <is>
          <t>Die ungenutzte Zeile bleibt optisch leer; Y54 bleibt ohne Eingaben leer.</t>
        </is>
      </c>
    </row>
    <row r="7" ht="54" customHeight="1">
      <c r="A7" s="48" t="inlineStr">
        <is>
          <t>Letzte Zeile 104</t>
        </is>
      </c>
      <c r="B7" s="8" t="inlineStr">
        <is>
          <t>Die Formeln und Prüfungen reichen bis zur letzten der 100 vorbereiteten Eingabezeilen.</t>
        </is>
      </c>
      <c r="C7" s="8" t="inlineStr">
        <is>
          <t>G104:N104 sowie O104; Ergebnisse Q104:X104</t>
        </is>
      </c>
      <c r="D7" s="8" t="inlineStr">
        <is>
          <t>Ohne Eingaben erscheinen weder Nullwerte noch Fehler oder Warntexte.</t>
        </is>
      </c>
    </row>
    <row r="8" ht="54" customHeight="1">
      <c r="A8" s="47" t="inlineStr">
        <is>
          <t>Arbeitgeberanteil</t>
        </is>
      </c>
      <c r="B8" s="5" t="inlineStr">
        <is>
          <t>O sucht die Beschäftigungsart mit VLOOKUP in der Parametertabelle und übernimmt den frei veränderbaren Anteil.</t>
        </is>
      </c>
      <c r="C8" s="5" t="inlineStr">
        <is>
          <t>E5:E104 und Parameter D5:E8</t>
        </is>
      </c>
      <c r="D8" s="5" t="inlineStr">
        <is>
          <t>IFERROR verhindert Suchfehler; eine nicht gefundene Art führt zur Prüfmeldung.</t>
        </is>
      </c>
    </row>
    <row r="9" ht="54" customHeight="1">
      <c r="A9" s="48" t="inlineStr">
        <is>
          <t>Kostenlogik</t>
        </is>
      </c>
      <c r="B9" s="8" t="inlineStr">
        <is>
          <t>Gesamtkosten bestehen aus Basislohn, Zuschlägen und Zulagen; auf diese Summe wird der angenommene Arbeitgeberanteil angewendet.</t>
        </is>
      </c>
      <c r="C9" s="8" t="inlineStr">
        <is>
          <t>Q:T, M:N und O ergeben U:V</t>
        </is>
      </c>
      <c r="D9" s="8" t="inlineStr">
        <is>
          <t>Fehlende benötigte Eingaben lassen das jeweilige Ergebnis leer.</t>
        </is>
      </c>
    </row>
    <row r="10" ht="54" customHeight="1">
      <c r="A10" s="47" t="inlineStr">
        <is>
          <t>Übersicht</t>
        </is>
      </c>
      <c r="B10" s="5" t="inlineStr">
        <is>
          <t>Summen berücksichtigen nur Datensätze, deren Monat innerhalb des in Parameter festgelegten Zeitraums liegt.</t>
        </is>
      </c>
      <c r="C10" s="5" t="inlineStr">
        <is>
          <t>Monat B, Plan U, Ist V, Stunden G:H und Warnung Y</t>
        </is>
      </c>
      <c r="D10" s="5" t="inlineStr">
        <is>
          <t>Ohne Datensätze bleiben Summen leer; die Datensatzanzahl bleibt als 0 erkennbar.</t>
        </is>
      </c>
    </row>
    <row r="11" ht="54" customHeight="1">
      <c r="A11" s="48" t="inlineStr">
        <is>
          <t>Warnungen</t>
        </is>
      </c>
      <c r="B11" s="8" t="inlineStr">
        <is>
          <t>Geprüft werden fehlende Angaben, unbekannte Beschäftigungsarten, positive Kostenabweichungen über der Schwelle und Mehrstunden über der Toleranz.</t>
        </is>
      </c>
      <c r="C11" s="8" t="inlineStr">
        <is>
          <t>A:P und W:Y sowie Parameter B5:B6</t>
        </is>
      </c>
      <c r="D11" s="8" t="inlineStr">
        <is>
          <t>Warnungen sind Entscheidungshilfen und keine Feststellung von Regelkonformität.</t>
        </is>
      </c>
    </row>
    <row r="12" ht="54" customHeight="1">
      <c r="A12" s="47" t="inlineStr">
        <is>
          <t>Validierungen</t>
        </is>
      </c>
      <c r="B12" s="5" t="inlineStr">
        <is>
          <t>Listen, Monatsdaten, Stunden, Beträge und Prozentsätze werden über den gesamten Bereich Zeile 5 bis 104 geprüft.</t>
        </is>
      </c>
      <c r="C12" s="5" t="inlineStr">
        <is>
          <t>Parameter und Personalkosten</t>
        </is>
      </c>
      <c r="D12" s="5" t="inlineStr">
        <is>
          <t>Die Grenzen sind Kalkulationsannahmen und können im Blatt Parameter angepasst werden.</t>
        </is>
      </c>
    </row>
    <row r="13" ht="54" customHeight="1">
      <c r="A13" s="48" t="inlineStr">
        <is>
          <t>Abgrenzung</t>
        </is>
      </c>
      <c r="B13" s="8" t="inlineStr">
        <is>
          <t>Die Datei arbeitet lokal ohne Makros, externe Verknüpfungen, ERP-Anbindung oder Echtzeitsynchronisierung.</t>
        </is>
      </c>
      <c r="C13" s="8" t="inlineStr">
        <is>
          <t>Gesamte Arbeitsmappe</t>
        </is>
      </c>
      <c r="D13" s="8" t="inlineStr">
        <is>
          <t>Beispieldaten, Rollen und Planstellen sind ausdrücklich fiktiv.</t>
        </is>
      </c>
    </row>
  </sheetData>
  <mergeCells count="1">
    <mergeCell ref="A1:D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Arbeitsmappen-Erstellung</dc:creator>
  <dc:title xmlns:dc="http://purl.org/dc/elements/1.1/">Personalkosten Gastronomie Excel</dc:title>
  <dc:description xmlns:dc="http://purl.org/dc/elements/1.1/">Bearbeitbare Kalkulationshilfe für einen fiktiven Gastronomiebetrieb</dc:description>
  <dc:subject xmlns:dc="http://purl.org/dc/elements/1.1/">Fiktive Budgetierung von Lohnkosten, Zuschlägen und Arbeitgeberanteilen</dc:subject>
  <dcterms:created xmlns:dcterms="http://purl.org/dc/terms/" xmlns:xsi="http://www.w3.org/2001/XMLSchema-instance" xsi:type="dcterms:W3CDTF">2026-09-08T23:47:59Z</dcterms:created>
  <dcterms:modified xmlns:dcterms="http://purl.org/dc/terms/" xmlns:xsi="http://www.w3.org/2001/XMLSchema-instance" xsi:type="dcterms:W3CDTF">2026-09-08T23:47:59Z</dcterms:modified>
  <cp:keywords>Gastronomie, Personalkosten, Budget, Zuschläge, Arbeitgeberanteile</cp:keywords>
</cp:coreProperties>
</file>