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Gespräche" sheetId="2" state="visible" r:id="rId2"/>
    <sheet xmlns:r="http://schemas.openxmlformats.org/officeDocument/2006/relationships" name="Maßnahm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'Gespräche'!$A$4:$N$104</definedName>
    <definedName name="_xlnm._FilterDatabase" localSheetId="2" hidden="1">'Maßnahmen'!$A$4:$N$104</definedName>
    <definedName name="_xlnm._FilterDatabase" localSheetId="3" hidden="1">'Parameter'!$A$4:$H$10</definedName>
    <definedName name="_xlnm._FilterDatabase" localSheetId="4" hidden="1">'Hinweise'!$A$4:$D$14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6606B"/>
      <sz val="10"/>
    </font>
    <font>
      <name val="Aptos"/>
      <b val="1"/>
      <color rgb="00FFFFFF"/>
      <sz val="10"/>
    </font>
    <font>
      <name val="Aptos"/>
      <color rgb="00132238"/>
      <sz val="10"/>
    </font>
    <font>
      <name val="Aptos"/>
      <b val="1"/>
      <color rgb="00132238"/>
      <sz val="12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9" fontId="5" fillId="4" borderId="1" applyAlignment="1" pivotButton="0" quotePrefix="0" xfId="0">
      <alignment horizontal="right" vertical="center"/>
    </xf>
    <xf numFmtId="9" fontId="5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9" fontId="4" fillId="5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center" vertical="center" wrapText="1"/>
    </xf>
    <xf numFmtId="9" fontId="4" fillId="5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Gespräche je Bereich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'Übersicht'!B17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'Übersicht'!$A$18:$A$23</f>
            </numRef>
          </cat>
          <val>
            <numRef>
              <f>'Übersicht'!$B$18:$B$23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Bereich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16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7" customWidth="1" min="2" max="2"/>
    <col width="3" customWidth="1" min="3" max="3"/>
    <col width="30" customWidth="1" min="4" max="4"/>
    <col width="24" customWidth="1" min="5" max="5"/>
    <col width="3" customWidth="1" min="6" max="6"/>
    <col width="27" customWidth="1" min="7" max="7"/>
    <col width="25" customWidth="1" min="8" max="8"/>
    <col width="3" customWidth="1" min="9" max="9"/>
    <col width="13" customWidth="1" min="10" max="10"/>
  </cols>
  <sheetData>
    <row r="1" ht="30" customHeight="1">
      <c r="A1" s="1" t="inlineStr">
        <is>
          <t>Übersicht Mitarbeitergespräche</t>
        </is>
      </c>
    </row>
    <row r="2" ht="30" customHeight="1">
      <c r="A2" s="2" t="inlineStr">
        <is>
          <t>Berechnete Kennzahlen, Zeiträume und Warnungen aus den Blättern Gespräche und Maßnahmen.</t>
        </is>
      </c>
    </row>
    <row r="3"/>
    <row r="4" ht="25" customHeight="1">
      <c r="A4" s="3" t="inlineStr">
        <is>
          <t>Auswertungszeitraum</t>
        </is>
      </c>
      <c r="B4" s="3" t="n"/>
      <c r="D4" s="3" t="inlineStr">
        <is>
          <t>Gespräche</t>
        </is>
      </c>
      <c r="E4" s="3" t="n"/>
      <c r="G4" s="3" t="inlineStr">
        <is>
          <t>Maßnahmen</t>
        </is>
      </c>
      <c r="H4" s="3" t="n"/>
    </row>
    <row r="5" ht="25" customHeight="1">
      <c r="A5" s="4" t="inlineStr">
        <is>
          <t>Frühester Gesprächstermin</t>
        </is>
      </c>
      <c r="B5" s="24">
        <f>IF(COUNT('Gespräche'!$B$5:$B$104)=0,"",MIN('Gespräche'!$B$5:$B$104))</f>
        <v/>
      </c>
      <c r="D5" s="4" t="inlineStr">
        <is>
          <t>Gespräche erfasst</t>
        </is>
      </c>
      <c r="E5" s="6">
        <f>COUNTIF('Gespräche'!$A$5:$A$104,"&lt;&gt;")</f>
        <v/>
      </c>
      <c r="G5" s="4" t="inlineStr">
        <is>
          <t>Maßnahmen erfasst</t>
        </is>
      </c>
      <c r="H5" s="6">
        <f>COUNTIF('Maßnahmen'!$A$5:$A$104,"&lt;&gt;")</f>
        <v/>
      </c>
    </row>
    <row r="6" ht="25" customHeight="1">
      <c r="A6" s="7" t="inlineStr">
        <is>
          <t>Spätester Gesprächstermin</t>
        </is>
      </c>
      <c r="B6" s="25">
        <f>IF(COUNT('Gespräche'!$B$5:$B$104)=0,"",MAX('Gespräche'!$B$5:$B$104))</f>
        <v/>
      </c>
      <c r="D6" s="7" t="inlineStr">
        <is>
          <t>Durchgeführt</t>
        </is>
      </c>
      <c r="E6" s="9">
        <f>COUNTIF('Gespräche'!$G$5:$G$104,Parameter!$D$6)</f>
        <v/>
      </c>
      <c r="G6" s="7" t="inlineStr">
        <is>
          <t>Offen oder in Arbeit</t>
        </is>
      </c>
      <c r="H6" s="9">
        <f>COUNTIF('Maßnahmen'!$G$5:$G$104,Parameter!$G$5)+COUNTIF('Maßnahmen'!$G$5:$G$104,Parameter!$G$6)</f>
        <v/>
      </c>
    </row>
    <row r="7" ht="25" customHeight="1">
      <c r="A7" s="4" t="inlineStr">
        <is>
          <t>Auswertungsstand</t>
        </is>
      </c>
      <c r="B7" s="24">
        <f>TODAY()</f>
        <v/>
      </c>
      <c r="D7" s="4" t="inlineStr">
        <is>
          <t>Geplant</t>
        </is>
      </c>
      <c r="E7" s="6">
        <f>COUNTIF('Gespräche'!$G$5:$G$104,Parameter!$D$5)</f>
        <v/>
      </c>
      <c r="G7" s="4" t="inlineStr">
        <is>
          <t>Erledigt</t>
        </is>
      </c>
      <c r="H7" s="6">
        <f>COUNTIF('Maßnahmen'!$G$5:$G$104,Parameter!$G$7)</f>
        <v/>
      </c>
    </row>
    <row r="8" ht="25" customHeight="1">
      <c r="A8" s="7" t="n"/>
      <c r="B8" s="9" t="n"/>
      <c r="D8" s="7" t="inlineStr">
        <is>
          <t>Überfällige Termine</t>
        </is>
      </c>
      <c r="E8" s="9">
        <f>COUNTIF('Gespräche'!$M$5:$M$104,"Termin überfällig")</f>
        <v/>
      </c>
      <c r="G8" s="7" t="inlineStr">
        <is>
          <t>Überfällig</t>
        </is>
      </c>
      <c r="H8" s="9">
        <f>COUNTIF('Maßnahmen'!$K$5:$K$104,"Überfällig")</f>
        <v/>
      </c>
    </row>
    <row r="9" ht="25" customHeight="1">
      <c r="A9" s="4" t="n"/>
      <c r="B9" s="6" t="n"/>
      <c r="D9" s="4" t="inlineStr">
        <is>
          <t>Dokumentationsquote</t>
        </is>
      </c>
      <c r="E9" s="10">
        <f>IFERROR(COUNTIF('Gespräche'!$N$5:$N$104,"Vollständig")/COUNTIF('Gespräche'!$G$5:$G$104,Parameter!$D$6),"")</f>
        <v/>
      </c>
      <c r="G9" s="4" t="inlineStr">
        <is>
          <t>Erledigungsquote</t>
        </is>
      </c>
      <c r="H9" s="10">
        <f>IFERROR(COUNTIF('Maßnahmen'!$G$5:$G$104,Parameter!$G$7)/COUNTIF('Maßnahmen'!$A$5:$A$104,"&lt;&gt;"),"")</f>
        <v/>
      </c>
    </row>
    <row r="10" ht="25" customHeight="1">
      <c r="A10" s="7" t="n"/>
      <c r="B10" s="9" t="n"/>
      <c r="D10" s="7" t="inlineStr">
        <is>
          <t>Geplant im Planungshorizont</t>
        </is>
      </c>
      <c r="E10" s="9">
        <f>COUNTIFS('Gespräche'!$B$5:$B$104,"&gt;="&amp;TODAY(),'Gespräche'!$B$5:$B$104,"&lt;="&amp;TODAY()+Parameter!$B$9,'Gespräche'!$G$5:$G$104,Parameter!$D$5)</f>
        <v/>
      </c>
      <c r="G10" s="7" t="inlineStr">
        <is>
          <t>Mittlerer Fortschritt</t>
        </is>
      </c>
      <c r="H10" s="11">
        <f>IFERROR(AVERAGEIF('Maßnahmen'!$A$5:$A$104,"&lt;&gt;",'Maßnahmen'!$I$5:$I$104),"")</f>
        <v/>
      </c>
    </row>
    <row r="11" ht="25" customHeight="1"/>
    <row r="12" ht="25" customHeight="1">
      <c r="A12" s="3" t="inlineStr">
        <is>
          <t>Warnungen</t>
        </is>
      </c>
      <c r="B12" s="3" t="n"/>
      <c r="C12" s="3" t="n"/>
      <c r="D12" s="3" t="n"/>
      <c r="E12" s="3" t="n"/>
      <c r="F12" s="3" t="n"/>
      <c r="G12" s="3" t="n"/>
      <c r="H12" s="3" t="n"/>
    </row>
    <row r="13" ht="25" customHeight="1">
      <c r="A13" s="4" t="inlineStr">
        <is>
          <t>Terminlage</t>
        </is>
      </c>
      <c r="B13" s="4">
        <f>IF(E8=0,"Keine überfälligen Termine",E8&amp;" Termin(e) überfällig")</f>
        <v/>
      </c>
      <c r="C13" s="4" t="n"/>
      <c r="D13" s="4" t="inlineStr">
        <is>
          <t>Maßnahmenlage</t>
        </is>
      </c>
      <c r="E13" s="4">
        <f>IF(H8=0,"Keine überfälligen Maßnahmen",IF(H8&gt;=Parameter!$B$8,H8&amp;" überfällig – Warnschwelle erreicht",H8&amp;" überfällig"))</f>
        <v/>
      </c>
      <c r="F13" s="4" t="n"/>
      <c r="G13" s="4" t="inlineStr">
        <is>
          <t>Dokumentationsziel</t>
        </is>
      </c>
      <c r="H13" s="4">
        <f>IF(E9="","Keine Basis",IF(E9&lt;Parameter!$B$7,"Zielquote unterschritten","Zielquote erreicht"))</f>
        <v/>
      </c>
    </row>
    <row r="14" ht="25" customHeight="1">
      <c r="A14" s="7" t="inlineStr">
        <is>
          <t>Datenqualität</t>
        </is>
      </c>
      <c r="B14" s="7">
        <f>IF((COUNTIF('Gespräche'!$N$5:$N$104,"Pflichtangabe fehlt")+COUNTIF('Gespräche'!$N$5:$N$104,"Dokumentation offen")+COUNTIFS('Maßnahmen'!$N$5:$N$104,"&lt;&gt;",'Maßnahmen'!$N$5:$N$104,"&lt;&gt;Plausibel"))=0,"Keine Datenwarnung",(COUNTIF('Gespräche'!$N$5:$N$104,"Pflichtangabe fehlt")+COUNTIF('Gespräche'!$N$5:$N$104,"Dokumentation offen")+COUNTIFS('Maßnahmen'!$N$5:$N$104,"&lt;&gt;",'Maßnahmen'!$N$5:$N$104,"&lt;&gt;Plausibel"))&amp;" Datenhinweis(e)")</f>
        <v/>
      </c>
      <c r="C14" s="7" t="n"/>
      <c r="D14" s="7" t="n"/>
      <c r="E14" s="7" t="n"/>
      <c r="F14" s="7" t="n"/>
      <c r="G14" s="7" t="n"/>
      <c r="H14" s="7" t="n"/>
    </row>
    <row r="15" ht="25" customHeight="1"/>
    <row r="16" ht="25" customHeight="1"/>
    <row r="17" ht="25" customHeight="1">
      <c r="A17" s="3" t="inlineStr">
        <is>
          <t>Bereich</t>
        </is>
      </c>
      <c r="B17" s="3" t="inlineStr">
        <is>
          <t>Gespräche</t>
        </is>
      </c>
    </row>
    <row r="18" ht="25" customHeight="1">
      <c r="A18" s="7">
        <f>Parameter!$F$5</f>
        <v/>
      </c>
      <c r="B18" s="12">
        <f>COUNTIF('Gespräche'!$C$5:$C$104,$A18)</f>
        <v/>
      </c>
    </row>
    <row r="19" ht="25" customHeight="1">
      <c r="A19" s="4">
        <f>Parameter!$F$6</f>
        <v/>
      </c>
      <c r="B19" s="13">
        <f>COUNTIF('Gespräche'!$C$5:$C$104,$A19)</f>
        <v/>
      </c>
    </row>
    <row r="20" ht="25" customHeight="1">
      <c r="A20" s="7">
        <f>Parameter!$F$7</f>
        <v/>
      </c>
      <c r="B20" s="12">
        <f>COUNTIF('Gespräche'!$C$5:$C$104,$A20)</f>
        <v/>
      </c>
    </row>
    <row r="21" ht="25" customHeight="1">
      <c r="A21" s="4">
        <f>Parameter!$F$8</f>
        <v/>
      </c>
      <c r="B21" s="13">
        <f>COUNTIF('Gespräche'!$C$5:$C$104,$A21)</f>
        <v/>
      </c>
    </row>
    <row r="22" ht="25" customHeight="1">
      <c r="A22" s="7">
        <f>Parameter!$F$9</f>
        <v/>
      </c>
      <c r="B22" s="12">
        <f>COUNTIF('Gespräche'!$C$5:$C$104,$A22)</f>
        <v/>
      </c>
    </row>
    <row r="23" ht="25" customHeight="1">
      <c r="A23" s="4">
        <f>Parameter!$F$10</f>
        <v/>
      </c>
      <c r="B23" s="13">
        <f>COUNTIF('Gespräche'!$C$5:$C$104,$A23)</f>
        <v/>
      </c>
    </row>
  </sheetData>
  <mergeCells count="1">
    <mergeCell ref="A1:J1"/>
  </mergeCells>
  <conditionalFormatting sqref="B13">
    <cfRule type="expression" priority="1" dxfId="0">
      <formula>IFERROR(SEARCH("überfällig",B13)&gt;0,FALSE)</formula>
    </cfRule>
    <cfRule type="expression" priority="5" dxfId="1">
      <formula>IFERROR(SEARCH("Keine",B13)&gt;0,FALSE)</formula>
    </cfRule>
  </conditionalFormatting>
  <conditionalFormatting sqref="E13">
    <cfRule type="expression" priority="2" dxfId="0">
      <formula>IFERROR(SEARCH("überfällig",E13)&gt;0,FALSE)</formula>
    </cfRule>
    <cfRule type="expression" priority="6" dxfId="1">
      <formula>IFERROR(SEARCH("Keine",E13)&gt;0,FALSE)</formula>
    </cfRule>
  </conditionalFormatting>
  <conditionalFormatting sqref="H13">
    <cfRule type="expression" priority="3" dxfId="0">
      <formula>IFERROR(SEARCH("unterschritten",H13)&gt;0,FALSE)</formula>
    </cfRule>
    <cfRule type="expression" priority="7" dxfId="1">
      <formula>IFERROR(SEARCH("erreicht",H13)&gt;0,FALSE)</formula>
    </cfRule>
  </conditionalFormatting>
  <conditionalFormatting sqref="B14">
    <cfRule type="expression" priority="4" dxfId="0">
      <formula>IFERROR(SEARCH("Datenhinweis",B14)&gt;0,FALSE)</formula>
    </cfRule>
    <cfRule type="expression" priority="8" dxfId="1">
      <formula>IFERROR(SEARCH("Keine",B14)&gt;0,FALSE)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5" customWidth="1" min="3" max="3"/>
    <col width="18" customWidth="1" min="4" max="4"/>
    <col width="20" customWidth="1" min="5" max="5"/>
    <col width="23" customWidth="1" min="6" max="6"/>
    <col width="16" customWidth="1" min="7" max="7"/>
    <col width="18" customWidth="1" min="8" max="8"/>
    <col width="35" customWidth="1" min="9" max="9"/>
    <col width="39" customWidth="1" min="10" max="10"/>
    <col width="15" customWidth="1" min="11" max="11"/>
    <col width="15" customWidth="1" min="12" max="12"/>
    <col width="21" customWidth="1" min="13" max="13"/>
    <col width="24" customWidth="1" min="14" max="14"/>
  </cols>
  <sheetData>
    <row r="1" ht="30" customHeight="1">
      <c r="A1" s="1" t="inlineStr">
        <is>
          <t>Mitarbeitergespräche</t>
        </is>
      </c>
    </row>
    <row r="2" ht="30" customHeight="1">
      <c r="A2" s="2" t="inlineStr">
        <is>
          <t>Fiktive Beispieldaten. Gelbe Felder sind Eingaben; die Spalten L bis N werden automatisch berechnet.</t>
        </is>
      </c>
    </row>
    <row r="3"/>
    <row r="4" ht="32" customHeight="1">
      <c r="A4" s="14" t="inlineStr">
        <is>
          <t>Gespräch-ID</t>
        </is>
      </c>
      <c r="B4" s="14" t="inlineStr">
        <is>
          <t>Termin</t>
        </is>
      </c>
      <c r="C4" s="14" t="inlineStr">
        <is>
          <t>Bereich</t>
        </is>
      </c>
      <c r="D4" s="14" t="inlineStr">
        <is>
          <t>Gesprächsart</t>
        </is>
      </c>
      <c r="E4" s="14" t="inlineStr">
        <is>
          <t>Team-ID (fiktiv)</t>
        </is>
      </c>
      <c r="F4" s="14" t="inlineStr">
        <is>
          <t>Gesprächsleitung (fiktiv)</t>
        </is>
      </c>
      <c r="G4" s="14" t="inlineStr">
        <is>
          <t>Status</t>
        </is>
      </c>
      <c r="H4" s="14" t="inlineStr">
        <is>
          <t>Einschätzung</t>
        </is>
      </c>
      <c r="I4" s="14" t="inlineStr">
        <is>
          <t>Kernthemen</t>
        </is>
      </c>
      <c r="J4" s="14" t="inlineStr">
        <is>
          <t>Vereinbarung</t>
        </is>
      </c>
      <c r="K4" s="14" t="inlineStr">
        <is>
          <t>Nächster Check</t>
        </is>
      </c>
      <c r="L4" s="14" t="inlineStr">
        <is>
          <t>Tage bis Termin</t>
        </is>
      </c>
      <c r="M4" s="14" t="inlineStr">
        <is>
          <t>Terminlage</t>
        </is>
      </c>
      <c r="N4" s="14" t="inlineStr">
        <is>
          <t>Dokumentationsstand</t>
        </is>
      </c>
    </row>
    <row r="5" ht="37" customHeight="1">
      <c r="A5" s="15" t="inlineStr">
        <is>
          <t>MG-2026-001</t>
        </is>
      </c>
      <c r="B5" s="26" t="n">
        <v>46198</v>
      </c>
      <c r="C5" s="15" t="inlineStr">
        <is>
          <t>Küche</t>
        </is>
      </c>
      <c r="D5" s="15" t="inlineStr">
        <is>
          <t>Regelgespräch</t>
        </is>
      </c>
      <c r="E5" s="15" t="inlineStr">
        <is>
          <t>FIK-ASTER</t>
        </is>
      </c>
      <c r="F5" s="15" t="inlineStr">
        <is>
          <t>FIK-Leitung Nord</t>
        </is>
      </c>
      <c r="G5" s="15" t="inlineStr">
        <is>
          <t>Durchgeführt</t>
        </is>
      </c>
      <c r="H5" s="15" t="inlineStr">
        <is>
          <t>Positiv</t>
        </is>
      </c>
      <c r="I5" s="15" t="inlineStr">
        <is>
          <t>Übergaben und Vorbereitung</t>
        </is>
      </c>
      <c r="J5" s="15" t="inlineStr">
        <is>
          <t>Übergabecheck vor Schichtbeginn testen</t>
        </is>
      </c>
      <c r="K5" s="26" t="n">
        <v>46228</v>
      </c>
      <c r="L5" s="17">
        <f>IF(OR($A5="",$B5="",$G5="",$G5=Parameter!$D$6,$G5=Parameter!$D$8),"",$B5-TODAY())</f>
        <v/>
      </c>
      <c r="M5" s="4">
        <f>IF($A5="","",IF(OR($B5="",$G5=""),"",IF(OR($G5=Parameter!$D$6,$G5=Parameter!$D$8),"Abgeschlossen",IF($B5&lt;TODAY(),"Termin überfällig",IF($B5&lt;=TODAY()+Parameter!$B$5,"Termin bald","Im Plan")))))</f>
        <v/>
      </c>
      <c r="N5" s="4">
        <f>IF($A5="","",IF(OR($B5="",$C5="",$D5="",$E5="",$G5=""),"Pflichtangabe fehlt",IF($G5=Parameter!$D$6,IF(AND($I5&lt;&gt;"",$J5&lt;&gt;""),"Vollständig","Dokumentation offen"),"")))</f>
        <v/>
      </c>
    </row>
    <row r="6" ht="37" customHeight="1">
      <c r="A6" s="15" t="inlineStr">
        <is>
          <t>MG-2026-002</t>
        </is>
      </c>
      <c r="B6" s="26" t="n">
        <v>46228</v>
      </c>
      <c r="C6" s="15" t="inlineStr">
        <is>
          <t>Service</t>
        </is>
      </c>
      <c r="D6" s="15" t="inlineStr">
        <is>
          <t>Entwicklung</t>
        </is>
      </c>
      <c r="E6" s="15" t="inlineStr">
        <is>
          <t>FIK-BIRKE</t>
        </is>
      </c>
      <c r="F6" s="15" t="inlineStr">
        <is>
          <t>FIK-Leitung Süd</t>
        </is>
      </c>
      <c r="G6" s="15" t="inlineStr">
        <is>
          <t>Durchgeführt</t>
        </is>
      </c>
      <c r="H6" s="15" t="inlineStr">
        <is>
          <t>Klärungsbedarf</t>
        </is>
      </c>
      <c r="I6" s="15" t="inlineStr">
        <is>
          <t>Gästekommunikation in Spitzenzeiten</t>
        </is>
      </c>
      <c r="J6" s="15" t="inlineStr"/>
      <c r="K6" s="26" t="n">
        <v>46280</v>
      </c>
      <c r="L6" s="18">
        <f>IF(OR($A6="",$B6="",$G6="",$G6=Parameter!$D$6,$G6=Parameter!$D$8),"",$B6-TODAY())</f>
        <v/>
      </c>
      <c r="M6" s="7">
        <f>IF($A6="","",IF(OR($B6="",$G6=""),"",IF(OR($G6=Parameter!$D$6,$G6=Parameter!$D$8),"Abgeschlossen",IF($B6&lt;TODAY(),"Termin überfällig",IF($B6&lt;=TODAY()+Parameter!$B$5,"Termin bald","Im Plan")))))</f>
        <v/>
      </c>
      <c r="N6" s="7">
        <f>IF($A6="","",IF(OR($B6="",$C6="",$D6="",$E6="",$G6=""),"Pflichtangabe fehlt",IF($G6=Parameter!$D$6,IF(AND($I6&lt;&gt;"",$J6&lt;&gt;""),"Vollständig","Dokumentation offen"),"")))</f>
        <v/>
      </c>
    </row>
    <row r="7" ht="37" customHeight="1">
      <c r="A7" s="15" t="inlineStr">
        <is>
          <t>MG-2026-003</t>
        </is>
      </c>
      <c r="B7" s="26" t="n">
        <v>46253</v>
      </c>
      <c r="C7" s="15" t="inlineStr">
        <is>
          <t>Bar</t>
        </is>
      </c>
      <c r="D7" s="15" t="inlineStr">
        <is>
          <t>Anlassbezogen</t>
        </is>
      </c>
      <c r="E7" s="15" t="inlineStr">
        <is>
          <t>FIK-CEDER</t>
        </is>
      </c>
      <c r="F7" s="15" t="inlineStr">
        <is>
          <t>FIK-Leitung West</t>
        </is>
      </c>
      <c r="G7" s="15" t="inlineStr">
        <is>
          <t>Abgesagt</t>
        </is>
      </c>
      <c r="H7" s="15" t="inlineStr">
        <is>
          <t>Neutral</t>
        </is>
      </c>
      <c r="I7" s="15" t="inlineStr">
        <is>
          <t>Termin musste neu koordiniert werden</t>
        </is>
      </c>
      <c r="J7" s="15" t="inlineStr"/>
      <c r="K7" s="26" t="inlineStr"/>
      <c r="L7" s="17">
        <f>IF(OR($A7="",$B7="",$G7="",$G7=Parameter!$D$6,$G7=Parameter!$D$8),"",$B7-TODAY())</f>
        <v/>
      </c>
      <c r="M7" s="4">
        <f>IF($A7="","",IF(OR($B7="",$G7=""),"",IF(OR($G7=Parameter!$D$6,$G7=Parameter!$D$8),"Abgeschlossen",IF($B7&lt;TODAY(),"Termin überfällig",IF($B7&lt;=TODAY()+Parameter!$B$5,"Termin bald","Im Plan")))))</f>
        <v/>
      </c>
      <c r="N7" s="4">
        <f>IF($A7="","",IF(OR($B7="",$C7="",$D7="",$E7="",$G7=""),"Pflichtangabe fehlt",IF($G7=Parameter!$D$6,IF(AND($I7&lt;&gt;"",$J7&lt;&gt;""),"Vollständig","Dokumentation offen"),"")))</f>
        <v/>
      </c>
    </row>
    <row r="8" ht="37" customHeight="1">
      <c r="A8" s="15" t="inlineStr">
        <is>
          <t>MG-2026-004</t>
        </is>
      </c>
      <c r="B8" s="26" t="n">
        <v>46265</v>
      </c>
      <c r="C8" s="15" t="inlineStr">
        <is>
          <t>Bankett</t>
        </is>
      </c>
      <c r="D8" s="15" t="inlineStr">
        <is>
          <t>Regelgespräch</t>
        </is>
      </c>
      <c r="E8" s="15" t="inlineStr">
        <is>
          <t>FIK-DISTEL</t>
        </is>
      </c>
      <c r="F8" s="15" t="inlineStr">
        <is>
          <t>FIK-Leitung Süd</t>
        </is>
      </c>
      <c r="G8" s="15" t="inlineStr">
        <is>
          <t>Durchgeführt</t>
        </is>
      </c>
      <c r="H8" s="15" t="inlineStr">
        <is>
          <t>Positiv</t>
        </is>
      </c>
      <c r="I8" s="15" t="inlineStr">
        <is>
          <t>Aufbauplanung und Rollenklärung</t>
        </is>
      </c>
      <c r="J8" s="15" t="inlineStr">
        <is>
          <t>Kurze Rollenrunde vor Veranstaltungsbeginn</t>
        </is>
      </c>
      <c r="K8" s="26" t="n">
        <v>46294</v>
      </c>
      <c r="L8" s="18">
        <f>IF(OR($A8="",$B8="",$G8="",$G8=Parameter!$D$6,$G8=Parameter!$D$8),"",$B8-TODAY())</f>
        <v/>
      </c>
      <c r="M8" s="7">
        <f>IF($A8="","",IF(OR($B8="",$G8=""),"",IF(OR($G8=Parameter!$D$6,$G8=Parameter!$D$8),"Abgeschlossen",IF($B8&lt;TODAY(),"Termin überfällig",IF($B8&lt;=TODAY()+Parameter!$B$5,"Termin bald","Im Plan")))))</f>
        <v/>
      </c>
      <c r="N8" s="7">
        <f>IF($A8="","",IF(OR($B8="",$C8="",$D8="",$E8="",$G8=""),"Pflichtangabe fehlt",IF($G8=Parameter!$D$6,IF(AND($I8&lt;&gt;"",$J8&lt;&gt;""),"Vollständig","Dokumentation offen"),"")))</f>
        <v/>
      </c>
    </row>
    <row r="9" ht="37" customHeight="1">
      <c r="A9" s="15" t="inlineStr">
        <is>
          <t>MG-2026-005</t>
        </is>
      </c>
      <c r="B9" s="26" t="n">
        <v>46276</v>
      </c>
      <c r="C9" s="15" t="inlineStr">
        <is>
          <t>Catering</t>
        </is>
      </c>
      <c r="D9" s="15" t="inlineStr">
        <is>
          <t>Probezeit</t>
        </is>
      </c>
      <c r="E9" s="15" t="inlineStr">
        <is>
          <t>FIK-ERLE</t>
        </is>
      </c>
      <c r="F9" s="15" t="inlineStr">
        <is>
          <t>FIK-Leitung Ost</t>
        </is>
      </c>
      <c r="G9" s="15" t="inlineStr">
        <is>
          <t>Geplant</t>
        </is>
      </c>
      <c r="H9" s="15" t="inlineStr">
        <is>
          <t>Neutral</t>
        </is>
      </c>
      <c r="I9" s="15" t="inlineStr"/>
      <c r="J9" s="15" t="inlineStr"/>
      <c r="K9" s="26" t="inlineStr"/>
      <c r="L9" s="17">
        <f>IF(OR($A9="",$B9="",$G9="",$G9=Parameter!$D$6,$G9=Parameter!$D$8),"",$B9-TODAY())</f>
        <v/>
      </c>
      <c r="M9" s="4">
        <f>IF($A9="","",IF(OR($B9="",$G9=""),"",IF(OR($G9=Parameter!$D$6,$G9=Parameter!$D$8),"Abgeschlossen",IF($B9&lt;TODAY(),"Termin überfällig",IF($B9&lt;=TODAY()+Parameter!$B$5,"Termin bald","Im Plan")))))</f>
        <v/>
      </c>
      <c r="N9" s="4">
        <f>IF($A9="","",IF(OR($B9="",$C9="",$D9="",$E9="",$G9=""),"Pflichtangabe fehlt",IF($G9=Parameter!$D$6,IF(AND($I9&lt;&gt;"",$J9&lt;&gt;""),"Vollständig","Dokumentation offen"),"")))</f>
        <v/>
      </c>
    </row>
    <row r="10" ht="37" customHeight="1">
      <c r="A10" s="15" t="inlineStr">
        <is>
          <t>MG-2026-006</t>
        </is>
      </c>
      <c r="B10" s="26" t="n">
        <v>46283</v>
      </c>
      <c r="C10" s="15" t="inlineStr">
        <is>
          <t>Verwaltung</t>
        </is>
      </c>
      <c r="D10" s="15" t="inlineStr">
        <is>
          <t>Entwicklung</t>
        </is>
      </c>
      <c r="E10" s="15" t="inlineStr">
        <is>
          <t>FIK-FARN</t>
        </is>
      </c>
      <c r="F10" s="15" t="inlineStr">
        <is>
          <t>FIK-Leitung Nord</t>
        </is>
      </c>
      <c r="G10" s="15" t="inlineStr">
        <is>
          <t>Geplant</t>
        </is>
      </c>
      <c r="H10" s="15" t="inlineStr">
        <is>
          <t>Neutral</t>
        </is>
      </c>
      <c r="I10" s="15" t="inlineStr">
        <is>
          <t>Ablage und Einsatzplanung</t>
        </is>
      </c>
      <c r="J10" s="15" t="inlineStr"/>
      <c r="K10" s="26" t="inlineStr"/>
      <c r="L10" s="18">
        <f>IF(OR($A10="",$B10="",$G10="",$G10=Parameter!$D$6,$G10=Parameter!$D$8),"",$B10-TODAY())</f>
        <v/>
      </c>
      <c r="M10" s="7">
        <f>IF($A10="","",IF(OR($B10="",$G10=""),"",IF(OR($G10=Parameter!$D$6,$G10=Parameter!$D$8),"Abgeschlossen",IF($B10&lt;TODAY(),"Termin überfällig",IF($B10&lt;=TODAY()+Parameter!$B$5,"Termin bald","Im Plan")))))</f>
        <v/>
      </c>
      <c r="N10" s="7">
        <f>IF($A10="","",IF(OR($B10="",$C10="",$D10="",$E10="",$G10=""),"Pflichtangabe fehlt",IF($G10=Parameter!$D$6,IF(AND($I10&lt;&gt;"",$J10&lt;&gt;""),"Vollständig","Dokumentation offen"),"")))</f>
        <v/>
      </c>
    </row>
    <row r="11" ht="37" customHeight="1">
      <c r="A11" s="15" t="inlineStr">
        <is>
          <t>MG-2026-007</t>
        </is>
      </c>
      <c r="B11" s="26" t="n">
        <v>46271</v>
      </c>
      <c r="C11" s="15" t="inlineStr">
        <is>
          <t>Service</t>
        </is>
      </c>
      <c r="D11" s="15" t="inlineStr">
        <is>
          <t>Regelgespräch</t>
        </is>
      </c>
      <c r="E11" s="15" t="inlineStr">
        <is>
          <t>FIK-GINSTER</t>
        </is>
      </c>
      <c r="F11" s="15" t="inlineStr">
        <is>
          <t>FIK-Leitung West</t>
        </is>
      </c>
      <c r="G11" s="15" t="inlineStr">
        <is>
          <t>Geplant</t>
        </is>
      </c>
      <c r="H11" s="15" t="inlineStr">
        <is>
          <t>Neutral</t>
        </is>
      </c>
      <c r="I11" s="15" t="inlineStr">
        <is>
          <t>Schichtübergabe</t>
        </is>
      </c>
      <c r="J11" s="15" t="inlineStr"/>
      <c r="K11" s="26" t="inlineStr"/>
      <c r="L11" s="17">
        <f>IF(OR($A11="",$B11="",$G11="",$G11=Parameter!$D$6,$G11=Parameter!$D$8),"",$B11-TODAY())</f>
        <v/>
      </c>
      <c r="M11" s="4">
        <f>IF($A11="","",IF(OR($B11="",$G11=""),"",IF(OR($G11=Parameter!$D$6,$G11=Parameter!$D$8),"Abgeschlossen",IF($B11&lt;TODAY(),"Termin überfällig",IF($B11&lt;=TODAY()+Parameter!$B$5,"Termin bald","Im Plan")))))</f>
        <v/>
      </c>
      <c r="N11" s="4">
        <f>IF($A11="","",IF(OR($B11="",$C11="",$D11="",$E11="",$G11=""),"Pflichtangabe fehlt",IF($G11=Parameter!$D$6,IF(AND($I11&lt;&gt;"",$J11&lt;&gt;""),"Vollständig","Dokumentation offen"),"")))</f>
        <v/>
      </c>
    </row>
    <row r="12" ht="37" customHeight="1">
      <c r="A12" s="15" t="inlineStr">
        <is>
          <t>MG-2026-008</t>
        </is>
      </c>
      <c r="B12" s="26" t="n">
        <v>46298</v>
      </c>
      <c r="C12" s="15" t="inlineStr">
        <is>
          <t>Küche</t>
        </is>
      </c>
      <c r="D12" s="15" t="inlineStr">
        <is>
          <t>Entwicklung</t>
        </is>
      </c>
      <c r="E12" s="15" t="inlineStr">
        <is>
          <t>FIK-HAFER</t>
        </is>
      </c>
      <c r="F12" s="15" t="inlineStr">
        <is>
          <t>FIK-Leitung Ost</t>
        </is>
      </c>
      <c r="G12" s="15" t="inlineStr">
        <is>
          <t>Geplant</t>
        </is>
      </c>
      <c r="H12" s="15" t="inlineStr">
        <is>
          <t>Positiv</t>
        </is>
      </c>
      <c r="I12" s="15" t="inlineStr">
        <is>
          <t>Einarbeitung an der kalten Küche</t>
        </is>
      </c>
      <c r="J12" s="15" t="inlineStr"/>
      <c r="K12" s="26" t="inlineStr"/>
      <c r="L12" s="18">
        <f>IF(OR($A12="",$B12="",$G12="",$G12=Parameter!$D$6,$G12=Parameter!$D$8),"",$B12-TODAY())</f>
        <v/>
      </c>
      <c r="M12" s="7">
        <f>IF($A12="","",IF(OR($B12="",$G12=""),"",IF(OR($G12=Parameter!$D$6,$G12=Parameter!$D$8),"Abgeschlossen",IF($B12&lt;TODAY(),"Termin überfällig",IF($B12&lt;=TODAY()+Parameter!$B$5,"Termin bald","Im Plan")))))</f>
        <v/>
      </c>
      <c r="N12" s="7">
        <f>IF($A12="","",IF(OR($B12="",$C12="",$D12="",$E12="",$G12=""),"Pflichtangabe fehlt",IF($G12=Parameter!$D$6,IF(AND($I12&lt;&gt;"",$J12&lt;&gt;""),"Vollständig","Dokumentation offen"),"")))</f>
        <v/>
      </c>
    </row>
    <row r="13" ht="37" customHeight="1">
      <c r="A13" s="15" t="inlineStr">
        <is>
          <t>MG-2026-009</t>
        </is>
      </c>
      <c r="B13" s="26" t="n">
        <v>46313</v>
      </c>
      <c r="C13" s="15" t="inlineStr">
        <is>
          <t>Bankett</t>
        </is>
      </c>
      <c r="D13" s="15" t="inlineStr">
        <is>
          <t>Rückkehr</t>
        </is>
      </c>
      <c r="E13" s="15" t="inlineStr">
        <is>
          <t>FIK-IRIS</t>
        </is>
      </c>
      <c r="F13" s="15" t="inlineStr">
        <is>
          <t>FIK-Leitung Süd</t>
        </is>
      </c>
      <c r="G13" s="15" t="inlineStr">
        <is>
          <t>Verschoben</t>
        </is>
      </c>
      <c r="H13" s="15" t="inlineStr">
        <is>
          <t>Neutral</t>
        </is>
      </c>
      <c r="I13" s="15" t="inlineStr">
        <is>
          <t>Wiedereinstieg in Veranstaltungsabläufe</t>
        </is>
      </c>
      <c r="J13" s="15" t="inlineStr"/>
      <c r="K13" s="26" t="inlineStr"/>
      <c r="L13" s="17">
        <f>IF(OR($A13="",$B13="",$G13="",$G13=Parameter!$D$6,$G13=Parameter!$D$8),"",$B13-TODAY())</f>
        <v/>
      </c>
      <c r="M13" s="4">
        <f>IF($A13="","",IF(OR($B13="",$G13=""),"",IF(OR($G13=Parameter!$D$6,$G13=Parameter!$D$8),"Abgeschlossen",IF($B13&lt;TODAY(),"Termin überfällig",IF($B13&lt;=TODAY()+Parameter!$B$5,"Termin bald","Im Plan")))))</f>
        <v/>
      </c>
      <c r="N13" s="4">
        <f>IF($A13="","",IF(OR($B13="",$C13="",$D13="",$E13="",$G13=""),"Pflichtangabe fehlt",IF($G13=Parameter!$D$6,IF(AND($I13&lt;&gt;"",$J13&lt;&gt;""),"Vollständig","Dokumentation offen"),"")))</f>
        <v/>
      </c>
    </row>
    <row r="14" ht="37" customHeight="1">
      <c r="A14" s="15" t="inlineStr">
        <is>
          <t>MG-2026-010</t>
        </is>
      </c>
      <c r="B14" s="26" t="n">
        <v>46353</v>
      </c>
      <c r="C14" s="15" t="inlineStr"/>
      <c r="D14" s="15" t="inlineStr">
        <is>
          <t>Anlassbezogen</t>
        </is>
      </c>
      <c r="E14" s="15" t="inlineStr">
        <is>
          <t>FIK-JASMIN</t>
        </is>
      </c>
      <c r="F14" s="15" t="inlineStr">
        <is>
          <t>FIK-Leitung Nord</t>
        </is>
      </c>
      <c r="G14" s="15" t="inlineStr">
        <is>
          <t>Geplant</t>
        </is>
      </c>
      <c r="H14" s="15" t="inlineStr">
        <is>
          <t>Klärungsbedarf</t>
        </is>
      </c>
      <c r="I14" s="15" t="inlineStr">
        <is>
          <t>Prüffall für fehlende Bereichsangabe</t>
        </is>
      </c>
      <c r="J14" s="15" t="inlineStr"/>
      <c r="K14" s="26" t="inlineStr"/>
      <c r="L14" s="18">
        <f>IF(OR($A14="",$B14="",$G14="",$G14=Parameter!$D$6,$G14=Parameter!$D$8),"",$B14-TODAY())</f>
        <v/>
      </c>
      <c r="M14" s="7">
        <f>IF($A14="","",IF(OR($B14="",$G14=""),"",IF(OR($G14=Parameter!$D$6,$G14=Parameter!$D$8),"Abgeschlossen",IF($B14&lt;TODAY(),"Termin überfällig",IF($B14&lt;=TODAY()+Parameter!$B$5,"Termin bald","Im Plan")))))</f>
        <v/>
      </c>
      <c r="N14" s="7">
        <f>IF($A14="","",IF(OR($B14="",$C14="",$D14="",$E14="",$G14=""),"Pflichtangabe fehlt",IF($G14=Parameter!$D$6,IF(AND($I14&lt;&gt;"",$J14&lt;&gt;""),"Vollständig","Dokumentation offen"),"")))</f>
        <v/>
      </c>
    </row>
    <row r="15" ht="23" customHeight="1">
      <c r="A15" s="15" t="n"/>
      <c r="B15" s="26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26" t="n"/>
      <c r="L15" s="17">
        <f>IF(OR($A15="",$B15="",$G15="",$G15=Parameter!$D$6,$G15=Parameter!$D$8),"",$B15-TODAY())</f>
        <v/>
      </c>
      <c r="M15" s="4">
        <f>IF($A15="","",IF(OR($B15="",$G15=""),"",IF(OR($G15=Parameter!$D$6,$G15=Parameter!$D$8),"Abgeschlossen",IF($B15&lt;TODAY(),"Termin überfällig",IF($B15&lt;=TODAY()+Parameter!$B$5,"Termin bald","Im Plan")))))</f>
        <v/>
      </c>
      <c r="N15" s="4">
        <f>IF($A15="","",IF(OR($B15="",$C15="",$D15="",$E15="",$G15=""),"Pflichtangabe fehlt",IF($G15=Parameter!$D$6,IF(AND($I15&lt;&gt;"",$J15&lt;&gt;""),"Vollständig","Dokumentation offen"),"")))</f>
        <v/>
      </c>
    </row>
    <row r="16" ht="23" customHeight="1">
      <c r="A16" s="15" t="n"/>
      <c r="B16" s="26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26" t="n"/>
      <c r="L16" s="18">
        <f>IF(OR($A16="",$B16="",$G16="",$G16=Parameter!$D$6,$G16=Parameter!$D$8),"",$B16-TODAY())</f>
        <v/>
      </c>
      <c r="M16" s="7">
        <f>IF($A16="","",IF(OR($B16="",$G16=""),"",IF(OR($G16=Parameter!$D$6,$G16=Parameter!$D$8),"Abgeschlossen",IF($B16&lt;TODAY(),"Termin überfällig",IF($B16&lt;=TODAY()+Parameter!$B$5,"Termin bald","Im Plan")))))</f>
        <v/>
      </c>
      <c r="N16" s="7">
        <f>IF($A16="","",IF(OR($B16="",$C16="",$D16="",$E16="",$G16=""),"Pflichtangabe fehlt",IF($G16=Parameter!$D$6,IF(AND($I16&lt;&gt;"",$J16&lt;&gt;""),"Vollständig","Dokumentation offen"),"")))</f>
        <v/>
      </c>
    </row>
    <row r="17" ht="23" customHeight="1">
      <c r="A17" s="15" t="n"/>
      <c r="B17" s="26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26" t="n"/>
      <c r="L17" s="17">
        <f>IF(OR($A17="",$B17="",$G17="",$G17=Parameter!$D$6,$G17=Parameter!$D$8),"",$B17-TODAY())</f>
        <v/>
      </c>
      <c r="M17" s="4">
        <f>IF($A17="","",IF(OR($B17="",$G17=""),"",IF(OR($G17=Parameter!$D$6,$G17=Parameter!$D$8),"Abgeschlossen",IF($B17&lt;TODAY(),"Termin überfällig",IF($B17&lt;=TODAY()+Parameter!$B$5,"Termin bald","Im Plan")))))</f>
        <v/>
      </c>
      <c r="N17" s="4">
        <f>IF($A17="","",IF(OR($B17="",$C17="",$D17="",$E17="",$G17=""),"Pflichtangabe fehlt",IF($G17=Parameter!$D$6,IF(AND($I17&lt;&gt;"",$J17&lt;&gt;""),"Vollständig","Dokumentation offen"),"")))</f>
        <v/>
      </c>
    </row>
    <row r="18" ht="23" customHeight="1">
      <c r="A18" s="15" t="n"/>
      <c r="B18" s="26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26" t="n"/>
      <c r="L18" s="18">
        <f>IF(OR($A18="",$B18="",$G18="",$G18=Parameter!$D$6,$G18=Parameter!$D$8),"",$B18-TODAY())</f>
        <v/>
      </c>
      <c r="M18" s="7">
        <f>IF($A18="","",IF(OR($B18="",$G18=""),"",IF(OR($G18=Parameter!$D$6,$G18=Parameter!$D$8),"Abgeschlossen",IF($B18&lt;TODAY(),"Termin überfällig",IF($B18&lt;=TODAY()+Parameter!$B$5,"Termin bald","Im Plan")))))</f>
        <v/>
      </c>
      <c r="N18" s="7">
        <f>IF($A18="","",IF(OR($B18="",$C18="",$D18="",$E18="",$G18=""),"Pflichtangabe fehlt",IF($G18=Parameter!$D$6,IF(AND($I18&lt;&gt;"",$J18&lt;&gt;""),"Vollständig","Dokumentation offen"),"")))</f>
        <v/>
      </c>
    </row>
    <row r="19" ht="23" customHeight="1">
      <c r="A19" s="15" t="n"/>
      <c r="B19" s="26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26" t="n"/>
      <c r="L19" s="17">
        <f>IF(OR($A19="",$B19="",$G19="",$G19=Parameter!$D$6,$G19=Parameter!$D$8),"",$B19-TODAY())</f>
        <v/>
      </c>
      <c r="M19" s="4">
        <f>IF($A19="","",IF(OR($B19="",$G19=""),"",IF(OR($G19=Parameter!$D$6,$G19=Parameter!$D$8),"Abgeschlossen",IF($B19&lt;TODAY(),"Termin überfällig",IF($B19&lt;=TODAY()+Parameter!$B$5,"Termin bald","Im Plan")))))</f>
        <v/>
      </c>
      <c r="N19" s="4">
        <f>IF($A19="","",IF(OR($B19="",$C19="",$D19="",$E19="",$G19=""),"Pflichtangabe fehlt",IF($G19=Parameter!$D$6,IF(AND($I19&lt;&gt;"",$J19&lt;&gt;""),"Vollständig","Dokumentation offen"),"")))</f>
        <v/>
      </c>
    </row>
    <row r="20" ht="23" customHeight="1">
      <c r="A20" s="15" t="n"/>
      <c r="B20" s="26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26" t="n"/>
      <c r="L20" s="18">
        <f>IF(OR($A20="",$B20="",$G20="",$G20=Parameter!$D$6,$G20=Parameter!$D$8),"",$B20-TODAY())</f>
        <v/>
      </c>
      <c r="M20" s="7">
        <f>IF($A20="","",IF(OR($B20="",$G20=""),"",IF(OR($G20=Parameter!$D$6,$G20=Parameter!$D$8),"Abgeschlossen",IF($B20&lt;TODAY(),"Termin überfällig",IF($B20&lt;=TODAY()+Parameter!$B$5,"Termin bald","Im Plan")))))</f>
        <v/>
      </c>
      <c r="N20" s="7">
        <f>IF($A20="","",IF(OR($B20="",$C20="",$D20="",$E20="",$G20=""),"Pflichtangabe fehlt",IF($G20=Parameter!$D$6,IF(AND($I20&lt;&gt;"",$J20&lt;&gt;""),"Vollständig","Dokumentation offen"),"")))</f>
        <v/>
      </c>
    </row>
    <row r="21" ht="23" customHeight="1">
      <c r="A21" s="15" t="n"/>
      <c r="B21" s="26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26" t="n"/>
      <c r="L21" s="17">
        <f>IF(OR($A21="",$B21="",$G21="",$G21=Parameter!$D$6,$G21=Parameter!$D$8),"",$B21-TODAY())</f>
        <v/>
      </c>
      <c r="M21" s="4">
        <f>IF($A21="","",IF(OR($B21="",$G21=""),"",IF(OR($G21=Parameter!$D$6,$G21=Parameter!$D$8),"Abgeschlossen",IF($B21&lt;TODAY(),"Termin überfällig",IF($B21&lt;=TODAY()+Parameter!$B$5,"Termin bald","Im Plan")))))</f>
        <v/>
      </c>
      <c r="N21" s="4">
        <f>IF($A21="","",IF(OR($B21="",$C21="",$D21="",$E21="",$G21=""),"Pflichtangabe fehlt",IF($G21=Parameter!$D$6,IF(AND($I21&lt;&gt;"",$J21&lt;&gt;""),"Vollständig","Dokumentation offen"),"")))</f>
        <v/>
      </c>
    </row>
    <row r="22" ht="23" customHeight="1">
      <c r="A22" s="15" t="n"/>
      <c r="B22" s="26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26" t="n"/>
      <c r="L22" s="18">
        <f>IF(OR($A22="",$B22="",$G22="",$G22=Parameter!$D$6,$G22=Parameter!$D$8),"",$B22-TODAY())</f>
        <v/>
      </c>
      <c r="M22" s="7">
        <f>IF($A22="","",IF(OR($B22="",$G22=""),"",IF(OR($G22=Parameter!$D$6,$G22=Parameter!$D$8),"Abgeschlossen",IF($B22&lt;TODAY(),"Termin überfällig",IF($B22&lt;=TODAY()+Parameter!$B$5,"Termin bald","Im Plan")))))</f>
        <v/>
      </c>
      <c r="N22" s="7">
        <f>IF($A22="","",IF(OR($B22="",$C22="",$D22="",$E22="",$G22=""),"Pflichtangabe fehlt",IF($G22=Parameter!$D$6,IF(AND($I22&lt;&gt;"",$J22&lt;&gt;""),"Vollständig","Dokumentation offen"),"")))</f>
        <v/>
      </c>
    </row>
    <row r="23" ht="23" customHeight="1">
      <c r="A23" s="15" t="n"/>
      <c r="B23" s="26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26" t="n"/>
      <c r="L23" s="17">
        <f>IF(OR($A23="",$B23="",$G23="",$G23=Parameter!$D$6,$G23=Parameter!$D$8),"",$B23-TODAY())</f>
        <v/>
      </c>
      <c r="M23" s="4">
        <f>IF($A23="","",IF(OR($B23="",$G23=""),"",IF(OR($G23=Parameter!$D$6,$G23=Parameter!$D$8),"Abgeschlossen",IF($B23&lt;TODAY(),"Termin überfällig",IF($B23&lt;=TODAY()+Parameter!$B$5,"Termin bald","Im Plan")))))</f>
        <v/>
      </c>
      <c r="N23" s="4">
        <f>IF($A23="","",IF(OR($B23="",$C23="",$D23="",$E23="",$G23=""),"Pflichtangabe fehlt",IF($G23=Parameter!$D$6,IF(AND($I23&lt;&gt;"",$J23&lt;&gt;""),"Vollständig","Dokumentation offen"),"")))</f>
        <v/>
      </c>
    </row>
    <row r="24" ht="23" customHeight="1">
      <c r="A24" s="15" t="n"/>
      <c r="B24" s="26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26" t="n"/>
      <c r="L24" s="18">
        <f>IF(OR($A24="",$B24="",$G24="",$G24=Parameter!$D$6,$G24=Parameter!$D$8),"",$B24-TODAY())</f>
        <v/>
      </c>
      <c r="M24" s="7">
        <f>IF($A24="","",IF(OR($B24="",$G24=""),"",IF(OR($G24=Parameter!$D$6,$G24=Parameter!$D$8),"Abgeschlossen",IF($B24&lt;TODAY(),"Termin überfällig",IF($B24&lt;=TODAY()+Parameter!$B$5,"Termin bald","Im Plan")))))</f>
        <v/>
      </c>
      <c r="N24" s="7">
        <f>IF($A24="","",IF(OR($B24="",$C24="",$D24="",$E24="",$G24=""),"Pflichtangabe fehlt",IF($G24=Parameter!$D$6,IF(AND($I24&lt;&gt;"",$J24&lt;&gt;""),"Vollständig","Dokumentation offen"),"")))</f>
        <v/>
      </c>
    </row>
    <row r="25" ht="23" customHeight="1">
      <c r="A25" s="15" t="n"/>
      <c r="B25" s="26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26" t="n"/>
      <c r="L25" s="17">
        <f>IF(OR($A25="",$B25="",$G25="",$G25=Parameter!$D$6,$G25=Parameter!$D$8),"",$B25-TODAY())</f>
        <v/>
      </c>
      <c r="M25" s="4">
        <f>IF($A25="","",IF(OR($B25="",$G25=""),"",IF(OR($G25=Parameter!$D$6,$G25=Parameter!$D$8),"Abgeschlossen",IF($B25&lt;TODAY(),"Termin überfällig",IF($B25&lt;=TODAY()+Parameter!$B$5,"Termin bald","Im Plan")))))</f>
        <v/>
      </c>
      <c r="N25" s="4">
        <f>IF($A25="","",IF(OR($B25="",$C25="",$D25="",$E25="",$G25=""),"Pflichtangabe fehlt",IF($G25=Parameter!$D$6,IF(AND($I25&lt;&gt;"",$J25&lt;&gt;""),"Vollständig","Dokumentation offen"),"")))</f>
        <v/>
      </c>
    </row>
    <row r="26" ht="23" customHeight="1">
      <c r="A26" s="15" t="n"/>
      <c r="B26" s="26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26" t="n"/>
      <c r="L26" s="18">
        <f>IF(OR($A26="",$B26="",$G26="",$G26=Parameter!$D$6,$G26=Parameter!$D$8),"",$B26-TODAY())</f>
        <v/>
      </c>
      <c r="M26" s="7">
        <f>IF($A26="","",IF(OR($B26="",$G26=""),"",IF(OR($G26=Parameter!$D$6,$G26=Parameter!$D$8),"Abgeschlossen",IF($B26&lt;TODAY(),"Termin überfällig",IF($B26&lt;=TODAY()+Parameter!$B$5,"Termin bald","Im Plan")))))</f>
        <v/>
      </c>
      <c r="N26" s="7">
        <f>IF($A26="","",IF(OR($B26="",$C26="",$D26="",$E26="",$G26=""),"Pflichtangabe fehlt",IF($G26=Parameter!$D$6,IF(AND($I26&lt;&gt;"",$J26&lt;&gt;""),"Vollständig","Dokumentation offen"),"")))</f>
        <v/>
      </c>
    </row>
    <row r="27" ht="23" customHeight="1">
      <c r="A27" s="15" t="n"/>
      <c r="B27" s="26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26" t="n"/>
      <c r="L27" s="17">
        <f>IF(OR($A27="",$B27="",$G27="",$G27=Parameter!$D$6,$G27=Parameter!$D$8),"",$B27-TODAY())</f>
        <v/>
      </c>
      <c r="M27" s="4">
        <f>IF($A27="","",IF(OR($B27="",$G27=""),"",IF(OR($G27=Parameter!$D$6,$G27=Parameter!$D$8),"Abgeschlossen",IF($B27&lt;TODAY(),"Termin überfällig",IF($B27&lt;=TODAY()+Parameter!$B$5,"Termin bald","Im Plan")))))</f>
        <v/>
      </c>
      <c r="N27" s="4">
        <f>IF($A27="","",IF(OR($B27="",$C27="",$D27="",$E27="",$G27=""),"Pflichtangabe fehlt",IF($G27=Parameter!$D$6,IF(AND($I27&lt;&gt;"",$J27&lt;&gt;""),"Vollständig","Dokumentation offen"),"")))</f>
        <v/>
      </c>
    </row>
    <row r="28" ht="23" customHeight="1">
      <c r="A28" s="15" t="n"/>
      <c r="B28" s="26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26" t="n"/>
      <c r="L28" s="18">
        <f>IF(OR($A28="",$B28="",$G28="",$G28=Parameter!$D$6,$G28=Parameter!$D$8),"",$B28-TODAY())</f>
        <v/>
      </c>
      <c r="M28" s="7">
        <f>IF($A28="","",IF(OR($B28="",$G28=""),"",IF(OR($G28=Parameter!$D$6,$G28=Parameter!$D$8),"Abgeschlossen",IF($B28&lt;TODAY(),"Termin überfällig",IF($B28&lt;=TODAY()+Parameter!$B$5,"Termin bald","Im Plan")))))</f>
        <v/>
      </c>
      <c r="N28" s="7">
        <f>IF($A28="","",IF(OR($B28="",$C28="",$D28="",$E28="",$G28=""),"Pflichtangabe fehlt",IF($G28=Parameter!$D$6,IF(AND($I28&lt;&gt;"",$J28&lt;&gt;""),"Vollständig","Dokumentation offen"),"")))</f>
        <v/>
      </c>
    </row>
    <row r="29" ht="23" customHeight="1">
      <c r="A29" s="15" t="n"/>
      <c r="B29" s="26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26" t="n"/>
      <c r="L29" s="17">
        <f>IF(OR($A29="",$B29="",$G29="",$G29=Parameter!$D$6,$G29=Parameter!$D$8),"",$B29-TODAY())</f>
        <v/>
      </c>
      <c r="M29" s="4">
        <f>IF($A29="","",IF(OR($B29="",$G29=""),"",IF(OR($G29=Parameter!$D$6,$G29=Parameter!$D$8),"Abgeschlossen",IF($B29&lt;TODAY(),"Termin überfällig",IF($B29&lt;=TODAY()+Parameter!$B$5,"Termin bald","Im Plan")))))</f>
        <v/>
      </c>
      <c r="N29" s="4">
        <f>IF($A29="","",IF(OR($B29="",$C29="",$D29="",$E29="",$G29=""),"Pflichtangabe fehlt",IF($G29=Parameter!$D$6,IF(AND($I29&lt;&gt;"",$J29&lt;&gt;""),"Vollständig","Dokumentation offen"),"")))</f>
        <v/>
      </c>
    </row>
    <row r="30" ht="23" customHeight="1">
      <c r="A30" s="15" t="n"/>
      <c r="B30" s="26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26" t="n"/>
      <c r="L30" s="18">
        <f>IF(OR($A30="",$B30="",$G30="",$G30=Parameter!$D$6,$G30=Parameter!$D$8),"",$B30-TODAY())</f>
        <v/>
      </c>
      <c r="M30" s="7">
        <f>IF($A30="","",IF(OR($B30="",$G30=""),"",IF(OR($G30=Parameter!$D$6,$G30=Parameter!$D$8),"Abgeschlossen",IF($B30&lt;TODAY(),"Termin überfällig",IF($B30&lt;=TODAY()+Parameter!$B$5,"Termin bald","Im Plan")))))</f>
        <v/>
      </c>
      <c r="N30" s="7">
        <f>IF($A30="","",IF(OR($B30="",$C30="",$D30="",$E30="",$G30=""),"Pflichtangabe fehlt",IF($G30=Parameter!$D$6,IF(AND($I30&lt;&gt;"",$J30&lt;&gt;""),"Vollständig","Dokumentation offen"),"")))</f>
        <v/>
      </c>
    </row>
    <row r="31" ht="23" customHeight="1">
      <c r="A31" s="15" t="n"/>
      <c r="B31" s="26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26" t="n"/>
      <c r="L31" s="17">
        <f>IF(OR($A31="",$B31="",$G31="",$G31=Parameter!$D$6,$G31=Parameter!$D$8),"",$B31-TODAY())</f>
        <v/>
      </c>
      <c r="M31" s="4">
        <f>IF($A31="","",IF(OR($B31="",$G31=""),"",IF(OR($G31=Parameter!$D$6,$G31=Parameter!$D$8),"Abgeschlossen",IF($B31&lt;TODAY(),"Termin überfällig",IF($B31&lt;=TODAY()+Parameter!$B$5,"Termin bald","Im Plan")))))</f>
        <v/>
      </c>
      <c r="N31" s="4">
        <f>IF($A31="","",IF(OR($B31="",$C31="",$D31="",$E31="",$G31=""),"Pflichtangabe fehlt",IF($G31=Parameter!$D$6,IF(AND($I31&lt;&gt;"",$J31&lt;&gt;""),"Vollständig","Dokumentation offen"),"")))</f>
        <v/>
      </c>
    </row>
    <row r="32" ht="23" customHeight="1">
      <c r="A32" s="15" t="n"/>
      <c r="B32" s="26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26" t="n"/>
      <c r="L32" s="18">
        <f>IF(OR($A32="",$B32="",$G32="",$G32=Parameter!$D$6,$G32=Parameter!$D$8),"",$B32-TODAY())</f>
        <v/>
      </c>
      <c r="M32" s="7">
        <f>IF($A32="","",IF(OR($B32="",$G32=""),"",IF(OR($G32=Parameter!$D$6,$G32=Parameter!$D$8),"Abgeschlossen",IF($B32&lt;TODAY(),"Termin überfällig",IF($B32&lt;=TODAY()+Parameter!$B$5,"Termin bald","Im Plan")))))</f>
        <v/>
      </c>
      <c r="N32" s="7">
        <f>IF($A32="","",IF(OR($B32="",$C32="",$D32="",$E32="",$G32=""),"Pflichtangabe fehlt",IF($G32=Parameter!$D$6,IF(AND($I32&lt;&gt;"",$J32&lt;&gt;""),"Vollständig","Dokumentation offen"),"")))</f>
        <v/>
      </c>
    </row>
    <row r="33" ht="23" customHeight="1">
      <c r="A33" s="15" t="n"/>
      <c r="B33" s="26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26" t="n"/>
      <c r="L33" s="17">
        <f>IF(OR($A33="",$B33="",$G33="",$G33=Parameter!$D$6,$G33=Parameter!$D$8),"",$B33-TODAY())</f>
        <v/>
      </c>
      <c r="M33" s="4">
        <f>IF($A33="","",IF(OR($B33="",$G33=""),"",IF(OR($G33=Parameter!$D$6,$G33=Parameter!$D$8),"Abgeschlossen",IF($B33&lt;TODAY(),"Termin überfällig",IF($B33&lt;=TODAY()+Parameter!$B$5,"Termin bald","Im Plan")))))</f>
        <v/>
      </c>
      <c r="N33" s="4">
        <f>IF($A33="","",IF(OR($B33="",$C33="",$D33="",$E33="",$G33=""),"Pflichtangabe fehlt",IF($G33=Parameter!$D$6,IF(AND($I33&lt;&gt;"",$J33&lt;&gt;""),"Vollständig","Dokumentation offen"),"")))</f>
        <v/>
      </c>
    </row>
    <row r="34" ht="23" customHeight="1">
      <c r="A34" s="15" t="n"/>
      <c r="B34" s="26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26" t="n"/>
      <c r="L34" s="18">
        <f>IF(OR($A34="",$B34="",$G34="",$G34=Parameter!$D$6,$G34=Parameter!$D$8),"",$B34-TODAY())</f>
        <v/>
      </c>
      <c r="M34" s="7">
        <f>IF($A34="","",IF(OR($B34="",$G34=""),"",IF(OR($G34=Parameter!$D$6,$G34=Parameter!$D$8),"Abgeschlossen",IF($B34&lt;TODAY(),"Termin überfällig",IF($B34&lt;=TODAY()+Parameter!$B$5,"Termin bald","Im Plan")))))</f>
        <v/>
      </c>
      <c r="N34" s="7">
        <f>IF($A34="","",IF(OR($B34="",$C34="",$D34="",$E34="",$G34=""),"Pflichtangabe fehlt",IF($G34=Parameter!$D$6,IF(AND($I34&lt;&gt;"",$J34&lt;&gt;""),"Vollständig","Dokumentation offen"),"")))</f>
        <v/>
      </c>
    </row>
    <row r="35" ht="23" customHeight="1">
      <c r="A35" s="15" t="n"/>
      <c r="B35" s="26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26" t="n"/>
      <c r="L35" s="17">
        <f>IF(OR($A35="",$B35="",$G35="",$G35=Parameter!$D$6,$G35=Parameter!$D$8),"",$B35-TODAY())</f>
        <v/>
      </c>
      <c r="M35" s="4">
        <f>IF($A35="","",IF(OR($B35="",$G35=""),"",IF(OR($G35=Parameter!$D$6,$G35=Parameter!$D$8),"Abgeschlossen",IF($B35&lt;TODAY(),"Termin überfällig",IF($B35&lt;=TODAY()+Parameter!$B$5,"Termin bald","Im Plan")))))</f>
        <v/>
      </c>
      <c r="N35" s="4">
        <f>IF($A35="","",IF(OR($B35="",$C35="",$D35="",$E35="",$G35=""),"Pflichtangabe fehlt",IF($G35=Parameter!$D$6,IF(AND($I35&lt;&gt;"",$J35&lt;&gt;""),"Vollständig","Dokumentation offen"),"")))</f>
        <v/>
      </c>
    </row>
    <row r="36" ht="23" customHeight="1">
      <c r="A36" s="15" t="n"/>
      <c r="B36" s="26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26" t="n"/>
      <c r="L36" s="18">
        <f>IF(OR($A36="",$B36="",$G36="",$G36=Parameter!$D$6,$G36=Parameter!$D$8),"",$B36-TODAY())</f>
        <v/>
      </c>
      <c r="M36" s="7">
        <f>IF($A36="","",IF(OR($B36="",$G36=""),"",IF(OR($G36=Parameter!$D$6,$G36=Parameter!$D$8),"Abgeschlossen",IF($B36&lt;TODAY(),"Termin überfällig",IF($B36&lt;=TODAY()+Parameter!$B$5,"Termin bald","Im Plan")))))</f>
        <v/>
      </c>
      <c r="N36" s="7">
        <f>IF($A36="","",IF(OR($B36="",$C36="",$D36="",$E36="",$G36=""),"Pflichtangabe fehlt",IF($G36=Parameter!$D$6,IF(AND($I36&lt;&gt;"",$J36&lt;&gt;""),"Vollständig","Dokumentation offen"),"")))</f>
        <v/>
      </c>
    </row>
    <row r="37" ht="23" customHeight="1">
      <c r="A37" s="15" t="n"/>
      <c r="B37" s="26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26" t="n"/>
      <c r="L37" s="17">
        <f>IF(OR($A37="",$B37="",$G37="",$G37=Parameter!$D$6,$G37=Parameter!$D$8),"",$B37-TODAY())</f>
        <v/>
      </c>
      <c r="M37" s="4">
        <f>IF($A37="","",IF(OR($B37="",$G37=""),"",IF(OR($G37=Parameter!$D$6,$G37=Parameter!$D$8),"Abgeschlossen",IF($B37&lt;TODAY(),"Termin überfällig",IF($B37&lt;=TODAY()+Parameter!$B$5,"Termin bald","Im Plan")))))</f>
        <v/>
      </c>
      <c r="N37" s="4">
        <f>IF($A37="","",IF(OR($B37="",$C37="",$D37="",$E37="",$G37=""),"Pflichtangabe fehlt",IF($G37=Parameter!$D$6,IF(AND($I37&lt;&gt;"",$J37&lt;&gt;""),"Vollständig","Dokumentation offen"),"")))</f>
        <v/>
      </c>
    </row>
    <row r="38" ht="23" customHeight="1">
      <c r="A38" s="15" t="n"/>
      <c r="B38" s="26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26" t="n"/>
      <c r="L38" s="18">
        <f>IF(OR($A38="",$B38="",$G38="",$G38=Parameter!$D$6,$G38=Parameter!$D$8),"",$B38-TODAY())</f>
        <v/>
      </c>
      <c r="M38" s="7">
        <f>IF($A38="","",IF(OR($B38="",$G38=""),"",IF(OR($G38=Parameter!$D$6,$G38=Parameter!$D$8),"Abgeschlossen",IF($B38&lt;TODAY(),"Termin überfällig",IF($B38&lt;=TODAY()+Parameter!$B$5,"Termin bald","Im Plan")))))</f>
        <v/>
      </c>
      <c r="N38" s="7">
        <f>IF($A38="","",IF(OR($B38="",$C38="",$D38="",$E38="",$G38=""),"Pflichtangabe fehlt",IF($G38=Parameter!$D$6,IF(AND($I38&lt;&gt;"",$J38&lt;&gt;""),"Vollständig","Dokumentation offen"),"")))</f>
        <v/>
      </c>
    </row>
    <row r="39" ht="23" customHeight="1">
      <c r="A39" s="15" t="n"/>
      <c r="B39" s="26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26" t="n"/>
      <c r="L39" s="17">
        <f>IF(OR($A39="",$B39="",$G39="",$G39=Parameter!$D$6,$G39=Parameter!$D$8),"",$B39-TODAY())</f>
        <v/>
      </c>
      <c r="M39" s="4">
        <f>IF($A39="","",IF(OR($B39="",$G39=""),"",IF(OR($G39=Parameter!$D$6,$G39=Parameter!$D$8),"Abgeschlossen",IF($B39&lt;TODAY(),"Termin überfällig",IF($B39&lt;=TODAY()+Parameter!$B$5,"Termin bald","Im Plan")))))</f>
        <v/>
      </c>
      <c r="N39" s="4">
        <f>IF($A39="","",IF(OR($B39="",$C39="",$D39="",$E39="",$G39=""),"Pflichtangabe fehlt",IF($G39=Parameter!$D$6,IF(AND($I39&lt;&gt;"",$J39&lt;&gt;""),"Vollständig","Dokumentation offen"),"")))</f>
        <v/>
      </c>
    </row>
    <row r="40" ht="23" customHeight="1">
      <c r="A40" s="15" t="n"/>
      <c r="B40" s="26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26" t="n"/>
      <c r="L40" s="18">
        <f>IF(OR($A40="",$B40="",$G40="",$G40=Parameter!$D$6,$G40=Parameter!$D$8),"",$B40-TODAY())</f>
        <v/>
      </c>
      <c r="M40" s="7">
        <f>IF($A40="","",IF(OR($B40="",$G40=""),"",IF(OR($G40=Parameter!$D$6,$G40=Parameter!$D$8),"Abgeschlossen",IF($B40&lt;TODAY(),"Termin überfällig",IF($B40&lt;=TODAY()+Parameter!$B$5,"Termin bald","Im Plan")))))</f>
        <v/>
      </c>
      <c r="N40" s="7">
        <f>IF($A40="","",IF(OR($B40="",$C40="",$D40="",$E40="",$G40=""),"Pflichtangabe fehlt",IF($G40=Parameter!$D$6,IF(AND($I40&lt;&gt;"",$J40&lt;&gt;""),"Vollständig","Dokumentation offen"),"")))</f>
        <v/>
      </c>
    </row>
    <row r="41" ht="23" customHeight="1">
      <c r="A41" s="15" t="n"/>
      <c r="B41" s="26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26" t="n"/>
      <c r="L41" s="17">
        <f>IF(OR($A41="",$B41="",$G41="",$G41=Parameter!$D$6,$G41=Parameter!$D$8),"",$B41-TODAY())</f>
        <v/>
      </c>
      <c r="M41" s="4">
        <f>IF($A41="","",IF(OR($B41="",$G41=""),"",IF(OR($G41=Parameter!$D$6,$G41=Parameter!$D$8),"Abgeschlossen",IF($B41&lt;TODAY(),"Termin überfällig",IF($B41&lt;=TODAY()+Parameter!$B$5,"Termin bald","Im Plan")))))</f>
        <v/>
      </c>
      <c r="N41" s="4">
        <f>IF($A41="","",IF(OR($B41="",$C41="",$D41="",$E41="",$G41=""),"Pflichtangabe fehlt",IF($G41=Parameter!$D$6,IF(AND($I41&lt;&gt;"",$J41&lt;&gt;""),"Vollständig","Dokumentation offen"),"")))</f>
        <v/>
      </c>
    </row>
    <row r="42" ht="23" customHeight="1">
      <c r="A42" s="15" t="n"/>
      <c r="B42" s="26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26" t="n"/>
      <c r="L42" s="18">
        <f>IF(OR($A42="",$B42="",$G42="",$G42=Parameter!$D$6,$G42=Parameter!$D$8),"",$B42-TODAY())</f>
        <v/>
      </c>
      <c r="M42" s="7">
        <f>IF($A42="","",IF(OR($B42="",$G42=""),"",IF(OR($G42=Parameter!$D$6,$G42=Parameter!$D$8),"Abgeschlossen",IF($B42&lt;TODAY(),"Termin überfällig",IF($B42&lt;=TODAY()+Parameter!$B$5,"Termin bald","Im Plan")))))</f>
        <v/>
      </c>
      <c r="N42" s="7">
        <f>IF($A42="","",IF(OR($B42="",$C42="",$D42="",$E42="",$G42=""),"Pflichtangabe fehlt",IF($G42=Parameter!$D$6,IF(AND($I42&lt;&gt;"",$J42&lt;&gt;""),"Vollständig","Dokumentation offen"),"")))</f>
        <v/>
      </c>
    </row>
    <row r="43" ht="23" customHeight="1">
      <c r="A43" s="15" t="n"/>
      <c r="B43" s="26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26" t="n"/>
      <c r="L43" s="17">
        <f>IF(OR($A43="",$B43="",$G43="",$G43=Parameter!$D$6,$G43=Parameter!$D$8),"",$B43-TODAY())</f>
        <v/>
      </c>
      <c r="M43" s="4">
        <f>IF($A43="","",IF(OR($B43="",$G43=""),"",IF(OR($G43=Parameter!$D$6,$G43=Parameter!$D$8),"Abgeschlossen",IF($B43&lt;TODAY(),"Termin überfällig",IF($B43&lt;=TODAY()+Parameter!$B$5,"Termin bald","Im Plan")))))</f>
        <v/>
      </c>
      <c r="N43" s="4">
        <f>IF($A43="","",IF(OR($B43="",$C43="",$D43="",$E43="",$G43=""),"Pflichtangabe fehlt",IF($G43=Parameter!$D$6,IF(AND($I43&lt;&gt;"",$J43&lt;&gt;""),"Vollständig","Dokumentation offen"),"")))</f>
        <v/>
      </c>
    </row>
    <row r="44" ht="23" customHeight="1">
      <c r="A44" s="15" t="n"/>
      <c r="B44" s="26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26" t="n"/>
      <c r="L44" s="18">
        <f>IF(OR($A44="",$B44="",$G44="",$G44=Parameter!$D$6,$G44=Parameter!$D$8),"",$B44-TODAY())</f>
        <v/>
      </c>
      <c r="M44" s="7">
        <f>IF($A44="","",IF(OR($B44="",$G44=""),"",IF(OR($G44=Parameter!$D$6,$G44=Parameter!$D$8),"Abgeschlossen",IF($B44&lt;TODAY(),"Termin überfällig",IF($B44&lt;=TODAY()+Parameter!$B$5,"Termin bald","Im Plan")))))</f>
        <v/>
      </c>
      <c r="N44" s="7">
        <f>IF($A44="","",IF(OR($B44="",$C44="",$D44="",$E44="",$G44=""),"Pflichtangabe fehlt",IF($G44=Parameter!$D$6,IF(AND($I44&lt;&gt;"",$J44&lt;&gt;""),"Vollständig","Dokumentation offen"),"")))</f>
        <v/>
      </c>
    </row>
    <row r="45" ht="23" customHeight="1">
      <c r="A45" s="15" t="n"/>
      <c r="B45" s="26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26" t="n"/>
      <c r="L45" s="17">
        <f>IF(OR($A45="",$B45="",$G45="",$G45=Parameter!$D$6,$G45=Parameter!$D$8),"",$B45-TODAY())</f>
        <v/>
      </c>
      <c r="M45" s="4">
        <f>IF($A45="","",IF(OR($B45="",$G45=""),"",IF(OR($G45=Parameter!$D$6,$G45=Parameter!$D$8),"Abgeschlossen",IF($B45&lt;TODAY(),"Termin überfällig",IF($B45&lt;=TODAY()+Parameter!$B$5,"Termin bald","Im Plan")))))</f>
        <v/>
      </c>
      <c r="N45" s="4">
        <f>IF($A45="","",IF(OR($B45="",$C45="",$D45="",$E45="",$G45=""),"Pflichtangabe fehlt",IF($G45=Parameter!$D$6,IF(AND($I45&lt;&gt;"",$J45&lt;&gt;""),"Vollständig","Dokumentation offen"),"")))</f>
        <v/>
      </c>
    </row>
    <row r="46" ht="23" customHeight="1">
      <c r="A46" s="15" t="n"/>
      <c r="B46" s="26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26" t="n"/>
      <c r="L46" s="18">
        <f>IF(OR($A46="",$B46="",$G46="",$G46=Parameter!$D$6,$G46=Parameter!$D$8),"",$B46-TODAY())</f>
        <v/>
      </c>
      <c r="M46" s="7">
        <f>IF($A46="","",IF(OR($B46="",$G46=""),"",IF(OR($G46=Parameter!$D$6,$G46=Parameter!$D$8),"Abgeschlossen",IF($B46&lt;TODAY(),"Termin überfällig",IF($B46&lt;=TODAY()+Parameter!$B$5,"Termin bald","Im Plan")))))</f>
        <v/>
      </c>
      <c r="N46" s="7">
        <f>IF($A46="","",IF(OR($B46="",$C46="",$D46="",$E46="",$G46=""),"Pflichtangabe fehlt",IF($G46=Parameter!$D$6,IF(AND($I46&lt;&gt;"",$J46&lt;&gt;""),"Vollständig","Dokumentation offen"),"")))</f>
        <v/>
      </c>
    </row>
    <row r="47" ht="23" customHeight="1">
      <c r="A47" s="15" t="n"/>
      <c r="B47" s="26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26" t="n"/>
      <c r="L47" s="17">
        <f>IF(OR($A47="",$B47="",$G47="",$G47=Parameter!$D$6,$G47=Parameter!$D$8),"",$B47-TODAY())</f>
        <v/>
      </c>
      <c r="M47" s="4">
        <f>IF($A47="","",IF(OR($B47="",$G47=""),"",IF(OR($G47=Parameter!$D$6,$G47=Parameter!$D$8),"Abgeschlossen",IF($B47&lt;TODAY(),"Termin überfällig",IF($B47&lt;=TODAY()+Parameter!$B$5,"Termin bald","Im Plan")))))</f>
        <v/>
      </c>
      <c r="N47" s="4">
        <f>IF($A47="","",IF(OR($B47="",$C47="",$D47="",$E47="",$G47=""),"Pflichtangabe fehlt",IF($G47=Parameter!$D$6,IF(AND($I47&lt;&gt;"",$J47&lt;&gt;""),"Vollständig","Dokumentation offen"),"")))</f>
        <v/>
      </c>
    </row>
    <row r="48" ht="23" customHeight="1">
      <c r="A48" s="15" t="n"/>
      <c r="B48" s="26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26" t="n"/>
      <c r="L48" s="18">
        <f>IF(OR($A48="",$B48="",$G48="",$G48=Parameter!$D$6,$G48=Parameter!$D$8),"",$B48-TODAY())</f>
        <v/>
      </c>
      <c r="M48" s="7">
        <f>IF($A48="","",IF(OR($B48="",$G48=""),"",IF(OR($G48=Parameter!$D$6,$G48=Parameter!$D$8),"Abgeschlossen",IF($B48&lt;TODAY(),"Termin überfällig",IF($B48&lt;=TODAY()+Parameter!$B$5,"Termin bald","Im Plan")))))</f>
        <v/>
      </c>
      <c r="N48" s="7">
        <f>IF($A48="","",IF(OR($B48="",$C48="",$D48="",$E48="",$G48=""),"Pflichtangabe fehlt",IF($G48=Parameter!$D$6,IF(AND($I48&lt;&gt;"",$J48&lt;&gt;""),"Vollständig","Dokumentation offen"),"")))</f>
        <v/>
      </c>
    </row>
    <row r="49" ht="23" customHeight="1">
      <c r="A49" s="15" t="n"/>
      <c r="B49" s="26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26" t="n"/>
      <c r="L49" s="17">
        <f>IF(OR($A49="",$B49="",$G49="",$G49=Parameter!$D$6,$G49=Parameter!$D$8),"",$B49-TODAY())</f>
        <v/>
      </c>
      <c r="M49" s="4">
        <f>IF($A49="","",IF(OR($B49="",$G49=""),"",IF(OR($G49=Parameter!$D$6,$G49=Parameter!$D$8),"Abgeschlossen",IF($B49&lt;TODAY(),"Termin überfällig",IF($B49&lt;=TODAY()+Parameter!$B$5,"Termin bald","Im Plan")))))</f>
        <v/>
      </c>
      <c r="N49" s="4">
        <f>IF($A49="","",IF(OR($B49="",$C49="",$D49="",$E49="",$G49=""),"Pflichtangabe fehlt",IF($G49=Parameter!$D$6,IF(AND($I49&lt;&gt;"",$J49&lt;&gt;""),"Vollständig","Dokumentation offen"),"")))</f>
        <v/>
      </c>
    </row>
    <row r="50" ht="23" customHeight="1">
      <c r="A50" s="15" t="n"/>
      <c r="B50" s="26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26" t="n"/>
      <c r="L50" s="18">
        <f>IF(OR($A50="",$B50="",$G50="",$G50=Parameter!$D$6,$G50=Parameter!$D$8),"",$B50-TODAY())</f>
        <v/>
      </c>
      <c r="M50" s="7">
        <f>IF($A50="","",IF(OR($B50="",$G50=""),"",IF(OR($G50=Parameter!$D$6,$G50=Parameter!$D$8),"Abgeschlossen",IF($B50&lt;TODAY(),"Termin überfällig",IF($B50&lt;=TODAY()+Parameter!$B$5,"Termin bald","Im Plan")))))</f>
        <v/>
      </c>
      <c r="N50" s="7">
        <f>IF($A50="","",IF(OR($B50="",$C50="",$D50="",$E50="",$G50=""),"Pflichtangabe fehlt",IF($G50=Parameter!$D$6,IF(AND($I50&lt;&gt;"",$J50&lt;&gt;""),"Vollständig","Dokumentation offen"),"")))</f>
        <v/>
      </c>
    </row>
    <row r="51" ht="23" customHeight="1">
      <c r="A51" s="15" t="n"/>
      <c r="B51" s="26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26" t="n"/>
      <c r="L51" s="17">
        <f>IF(OR($A51="",$B51="",$G51="",$G51=Parameter!$D$6,$G51=Parameter!$D$8),"",$B51-TODAY())</f>
        <v/>
      </c>
      <c r="M51" s="4">
        <f>IF($A51="","",IF(OR($B51="",$G51=""),"",IF(OR($G51=Parameter!$D$6,$G51=Parameter!$D$8),"Abgeschlossen",IF($B51&lt;TODAY(),"Termin überfällig",IF($B51&lt;=TODAY()+Parameter!$B$5,"Termin bald","Im Plan")))))</f>
        <v/>
      </c>
      <c r="N51" s="4">
        <f>IF($A51="","",IF(OR($B51="",$C51="",$D51="",$E51="",$G51=""),"Pflichtangabe fehlt",IF($G51=Parameter!$D$6,IF(AND($I51&lt;&gt;"",$J51&lt;&gt;""),"Vollständig","Dokumentation offen"),"")))</f>
        <v/>
      </c>
    </row>
    <row r="52" ht="23" customHeight="1">
      <c r="A52" s="15" t="n"/>
      <c r="B52" s="26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26" t="n"/>
      <c r="L52" s="18">
        <f>IF(OR($A52="",$B52="",$G52="",$G52=Parameter!$D$6,$G52=Parameter!$D$8),"",$B52-TODAY())</f>
        <v/>
      </c>
      <c r="M52" s="7">
        <f>IF($A52="","",IF(OR($B52="",$G52=""),"",IF(OR($G52=Parameter!$D$6,$G52=Parameter!$D$8),"Abgeschlossen",IF($B52&lt;TODAY(),"Termin überfällig",IF($B52&lt;=TODAY()+Parameter!$B$5,"Termin bald","Im Plan")))))</f>
        <v/>
      </c>
      <c r="N52" s="7">
        <f>IF($A52="","",IF(OR($B52="",$C52="",$D52="",$E52="",$G52=""),"Pflichtangabe fehlt",IF($G52=Parameter!$D$6,IF(AND($I52&lt;&gt;"",$J52&lt;&gt;""),"Vollständig","Dokumentation offen"),"")))</f>
        <v/>
      </c>
    </row>
    <row r="53" ht="23" customHeight="1">
      <c r="A53" s="15" t="n"/>
      <c r="B53" s="26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26" t="n"/>
      <c r="L53" s="17">
        <f>IF(OR($A53="",$B53="",$G53="",$G53=Parameter!$D$6,$G53=Parameter!$D$8),"",$B53-TODAY())</f>
        <v/>
      </c>
      <c r="M53" s="4">
        <f>IF($A53="","",IF(OR($B53="",$G53=""),"",IF(OR($G53=Parameter!$D$6,$G53=Parameter!$D$8),"Abgeschlossen",IF($B53&lt;TODAY(),"Termin überfällig",IF($B53&lt;=TODAY()+Parameter!$B$5,"Termin bald","Im Plan")))))</f>
        <v/>
      </c>
      <c r="N53" s="4">
        <f>IF($A53="","",IF(OR($B53="",$C53="",$D53="",$E53="",$G53=""),"Pflichtangabe fehlt",IF($G53=Parameter!$D$6,IF(AND($I53&lt;&gt;"",$J53&lt;&gt;""),"Vollständig","Dokumentation offen"),"")))</f>
        <v/>
      </c>
    </row>
    <row r="54" ht="23" customHeight="1">
      <c r="A54" s="15" t="n"/>
      <c r="B54" s="26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26" t="n"/>
      <c r="L54" s="18">
        <f>IF(OR($A54="",$B54="",$G54="",$G54=Parameter!$D$6,$G54=Parameter!$D$8),"",$B54-TODAY())</f>
        <v/>
      </c>
      <c r="M54" s="7">
        <f>IF($A54="","",IF(OR($B54="",$G54=""),"",IF(OR($G54=Parameter!$D$6,$G54=Parameter!$D$8),"Abgeschlossen",IF($B54&lt;TODAY(),"Termin überfällig",IF($B54&lt;=TODAY()+Parameter!$B$5,"Termin bald","Im Plan")))))</f>
        <v/>
      </c>
      <c r="N54" s="7">
        <f>IF($A54="","",IF(OR($B54="",$C54="",$D54="",$E54="",$G54=""),"Pflichtangabe fehlt",IF($G54=Parameter!$D$6,IF(AND($I54&lt;&gt;"",$J54&lt;&gt;""),"Vollständig","Dokumentation offen"),"")))</f>
        <v/>
      </c>
    </row>
    <row r="55" ht="23" customHeight="1">
      <c r="A55" s="15" t="n"/>
      <c r="B55" s="26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26" t="n"/>
      <c r="L55" s="17">
        <f>IF(OR($A55="",$B55="",$G55="",$G55=Parameter!$D$6,$G55=Parameter!$D$8),"",$B55-TODAY())</f>
        <v/>
      </c>
      <c r="M55" s="4">
        <f>IF($A55="","",IF(OR($B55="",$G55=""),"",IF(OR($G55=Parameter!$D$6,$G55=Parameter!$D$8),"Abgeschlossen",IF($B55&lt;TODAY(),"Termin überfällig",IF($B55&lt;=TODAY()+Parameter!$B$5,"Termin bald","Im Plan")))))</f>
        <v/>
      </c>
      <c r="N55" s="4">
        <f>IF($A55="","",IF(OR($B55="",$C55="",$D55="",$E55="",$G55=""),"Pflichtangabe fehlt",IF($G55=Parameter!$D$6,IF(AND($I55&lt;&gt;"",$J55&lt;&gt;""),"Vollständig","Dokumentation offen"),"")))</f>
        <v/>
      </c>
    </row>
    <row r="56" ht="23" customHeight="1">
      <c r="A56" s="15" t="n"/>
      <c r="B56" s="26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26" t="n"/>
      <c r="L56" s="18">
        <f>IF(OR($A56="",$B56="",$G56="",$G56=Parameter!$D$6,$G56=Parameter!$D$8),"",$B56-TODAY())</f>
        <v/>
      </c>
      <c r="M56" s="7">
        <f>IF($A56="","",IF(OR($B56="",$G56=""),"",IF(OR($G56=Parameter!$D$6,$G56=Parameter!$D$8),"Abgeschlossen",IF($B56&lt;TODAY(),"Termin überfällig",IF($B56&lt;=TODAY()+Parameter!$B$5,"Termin bald","Im Plan")))))</f>
        <v/>
      </c>
      <c r="N56" s="7">
        <f>IF($A56="","",IF(OR($B56="",$C56="",$D56="",$E56="",$G56=""),"Pflichtangabe fehlt",IF($G56=Parameter!$D$6,IF(AND($I56&lt;&gt;"",$J56&lt;&gt;""),"Vollständig","Dokumentation offen"),"")))</f>
        <v/>
      </c>
    </row>
    <row r="57" ht="23" customHeight="1">
      <c r="A57" s="15" t="n"/>
      <c r="B57" s="26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26" t="n"/>
      <c r="L57" s="17">
        <f>IF(OR($A57="",$B57="",$G57="",$G57=Parameter!$D$6,$G57=Parameter!$D$8),"",$B57-TODAY())</f>
        <v/>
      </c>
      <c r="M57" s="4">
        <f>IF($A57="","",IF(OR($B57="",$G57=""),"",IF(OR($G57=Parameter!$D$6,$G57=Parameter!$D$8),"Abgeschlossen",IF($B57&lt;TODAY(),"Termin überfällig",IF($B57&lt;=TODAY()+Parameter!$B$5,"Termin bald","Im Plan")))))</f>
        <v/>
      </c>
      <c r="N57" s="4">
        <f>IF($A57="","",IF(OR($B57="",$C57="",$D57="",$E57="",$G57=""),"Pflichtangabe fehlt",IF($G57=Parameter!$D$6,IF(AND($I57&lt;&gt;"",$J57&lt;&gt;""),"Vollständig","Dokumentation offen"),"")))</f>
        <v/>
      </c>
    </row>
    <row r="58" ht="23" customHeight="1">
      <c r="A58" s="15" t="n"/>
      <c r="B58" s="26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26" t="n"/>
      <c r="L58" s="18">
        <f>IF(OR($A58="",$B58="",$G58="",$G58=Parameter!$D$6,$G58=Parameter!$D$8),"",$B58-TODAY())</f>
        <v/>
      </c>
      <c r="M58" s="7">
        <f>IF($A58="","",IF(OR($B58="",$G58=""),"",IF(OR($G58=Parameter!$D$6,$G58=Parameter!$D$8),"Abgeschlossen",IF($B58&lt;TODAY(),"Termin überfällig",IF($B58&lt;=TODAY()+Parameter!$B$5,"Termin bald","Im Plan")))))</f>
        <v/>
      </c>
      <c r="N58" s="7">
        <f>IF($A58="","",IF(OR($B58="",$C58="",$D58="",$E58="",$G58=""),"Pflichtangabe fehlt",IF($G58=Parameter!$D$6,IF(AND($I58&lt;&gt;"",$J58&lt;&gt;""),"Vollständig","Dokumentation offen"),"")))</f>
        <v/>
      </c>
    </row>
    <row r="59" ht="23" customHeight="1">
      <c r="A59" s="15" t="n"/>
      <c r="B59" s="26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26" t="n"/>
      <c r="L59" s="17">
        <f>IF(OR($A59="",$B59="",$G59="",$G59=Parameter!$D$6,$G59=Parameter!$D$8),"",$B59-TODAY())</f>
        <v/>
      </c>
      <c r="M59" s="4">
        <f>IF($A59="","",IF(OR($B59="",$G59=""),"",IF(OR($G59=Parameter!$D$6,$G59=Parameter!$D$8),"Abgeschlossen",IF($B59&lt;TODAY(),"Termin überfällig",IF($B59&lt;=TODAY()+Parameter!$B$5,"Termin bald","Im Plan")))))</f>
        <v/>
      </c>
      <c r="N59" s="4">
        <f>IF($A59="","",IF(OR($B59="",$C59="",$D59="",$E59="",$G59=""),"Pflichtangabe fehlt",IF($G59=Parameter!$D$6,IF(AND($I59&lt;&gt;"",$J59&lt;&gt;""),"Vollständig","Dokumentation offen"),"")))</f>
        <v/>
      </c>
    </row>
    <row r="60" ht="23" customHeight="1">
      <c r="A60" s="15" t="n"/>
      <c r="B60" s="26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26" t="n"/>
      <c r="L60" s="18">
        <f>IF(OR($A60="",$B60="",$G60="",$G60=Parameter!$D$6,$G60=Parameter!$D$8),"",$B60-TODAY())</f>
        <v/>
      </c>
      <c r="M60" s="7">
        <f>IF($A60="","",IF(OR($B60="",$G60=""),"",IF(OR($G60=Parameter!$D$6,$G60=Parameter!$D$8),"Abgeschlossen",IF($B60&lt;TODAY(),"Termin überfällig",IF($B60&lt;=TODAY()+Parameter!$B$5,"Termin bald","Im Plan")))))</f>
        <v/>
      </c>
      <c r="N60" s="7">
        <f>IF($A60="","",IF(OR($B60="",$C60="",$D60="",$E60="",$G60=""),"Pflichtangabe fehlt",IF($G60=Parameter!$D$6,IF(AND($I60&lt;&gt;"",$J60&lt;&gt;""),"Vollständig","Dokumentation offen"),"")))</f>
        <v/>
      </c>
    </row>
    <row r="61" ht="23" customHeight="1">
      <c r="A61" s="15" t="n"/>
      <c r="B61" s="26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26" t="n"/>
      <c r="L61" s="17">
        <f>IF(OR($A61="",$B61="",$G61="",$G61=Parameter!$D$6,$G61=Parameter!$D$8),"",$B61-TODAY())</f>
        <v/>
      </c>
      <c r="M61" s="4">
        <f>IF($A61="","",IF(OR($B61="",$G61=""),"",IF(OR($G61=Parameter!$D$6,$G61=Parameter!$D$8),"Abgeschlossen",IF($B61&lt;TODAY(),"Termin überfällig",IF($B61&lt;=TODAY()+Parameter!$B$5,"Termin bald","Im Plan")))))</f>
        <v/>
      </c>
      <c r="N61" s="4">
        <f>IF($A61="","",IF(OR($B61="",$C61="",$D61="",$E61="",$G61=""),"Pflichtangabe fehlt",IF($G61=Parameter!$D$6,IF(AND($I61&lt;&gt;"",$J61&lt;&gt;""),"Vollständig","Dokumentation offen"),"")))</f>
        <v/>
      </c>
    </row>
    <row r="62" ht="23" customHeight="1">
      <c r="A62" s="15" t="n"/>
      <c r="B62" s="26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26" t="n"/>
      <c r="L62" s="18">
        <f>IF(OR($A62="",$B62="",$G62="",$G62=Parameter!$D$6,$G62=Parameter!$D$8),"",$B62-TODAY())</f>
        <v/>
      </c>
      <c r="M62" s="7">
        <f>IF($A62="","",IF(OR($B62="",$G62=""),"",IF(OR($G62=Parameter!$D$6,$G62=Parameter!$D$8),"Abgeschlossen",IF($B62&lt;TODAY(),"Termin überfällig",IF($B62&lt;=TODAY()+Parameter!$B$5,"Termin bald","Im Plan")))))</f>
        <v/>
      </c>
      <c r="N62" s="7">
        <f>IF($A62="","",IF(OR($B62="",$C62="",$D62="",$E62="",$G62=""),"Pflichtangabe fehlt",IF($G62=Parameter!$D$6,IF(AND($I62&lt;&gt;"",$J62&lt;&gt;""),"Vollständig","Dokumentation offen"),"")))</f>
        <v/>
      </c>
    </row>
    <row r="63" ht="23" customHeight="1">
      <c r="A63" s="15" t="n"/>
      <c r="B63" s="26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26" t="n"/>
      <c r="L63" s="17">
        <f>IF(OR($A63="",$B63="",$G63="",$G63=Parameter!$D$6,$G63=Parameter!$D$8),"",$B63-TODAY())</f>
        <v/>
      </c>
      <c r="M63" s="4">
        <f>IF($A63="","",IF(OR($B63="",$G63=""),"",IF(OR($G63=Parameter!$D$6,$G63=Parameter!$D$8),"Abgeschlossen",IF($B63&lt;TODAY(),"Termin überfällig",IF($B63&lt;=TODAY()+Parameter!$B$5,"Termin bald","Im Plan")))))</f>
        <v/>
      </c>
      <c r="N63" s="4">
        <f>IF($A63="","",IF(OR($B63="",$C63="",$D63="",$E63="",$G63=""),"Pflichtangabe fehlt",IF($G63=Parameter!$D$6,IF(AND($I63&lt;&gt;"",$J63&lt;&gt;""),"Vollständig","Dokumentation offen"),"")))</f>
        <v/>
      </c>
    </row>
    <row r="64" ht="23" customHeight="1">
      <c r="A64" s="15" t="n"/>
      <c r="B64" s="26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26" t="n"/>
      <c r="L64" s="18">
        <f>IF(OR($A64="",$B64="",$G64="",$G64=Parameter!$D$6,$G64=Parameter!$D$8),"",$B64-TODAY())</f>
        <v/>
      </c>
      <c r="M64" s="7">
        <f>IF($A64="","",IF(OR($B64="",$G64=""),"",IF(OR($G64=Parameter!$D$6,$G64=Parameter!$D$8),"Abgeschlossen",IF($B64&lt;TODAY(),"Termin überfällig",IF($B64&lt;=TODAY()+Parameter!$B$5,"Termin bald","Im Plan")))))</f>
        <v/>
      </c>
      <c r="N64" s="7">
        <f>IF($A64="","",IF(OR($B64="",$C64="",$D64="",$E64="",$G64=""),"Pflichtangabe fehlt",IF($G64=Parameter!$D$6,IF(AND($I64&lt;&gt;"",$J64&lt;&gt;""),"Vollständig","Dokumentation offen"),"")))</f>
        <v/>
      </c>
    </row>
    <row r="65" ht="23" customHeight="1">
      <c r="A65" s="15" t="n"/>
      <c r="B65" s="26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26" t="n"/>
      <c r="L65" s="17">
        <f>IF(OR($A65="",$B65="",$G65="",$G65=Parameter!$D$6,$G65=Parameter!$D$8),"",$B65-TODAY())</f>
        <v/>
      </c>
      <c r="M65" s="4">
        <f>IF($A65="","",IF(OR($B65="",$G65=""),"",IF(OR($G65=Parameter!$D$6,$G65=Parameter!$D$8),"Abgeschlossen",IF($B65&lt;TODAY(),"Termin überfällig",IF($B65&lt;=TODAY()+Parameter!$B$5,"Termin bald","Im Plan")))))</f>
        <v/>
      </c>
      <c r="N65" s="4">
        <f>IF($A65="","",IF(OR($B65="",$C65="",$D65="",$E65="",$G65=""),"Pflichtangabe fehlt",IF($G65=Parameter!$D$6,IF(AND($I65&lt;&gt;"",$J65&lt;&gt;""),"Vollständig","Dokumentation offen"),"")))</f>
        <v/>
      </c>
    </row>
    <row r="66" ht="23" customHeight="1">
      <c r="A66" s="15" t="n"/>
      <c r="B66" s="26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26" t="n"/>
      <c r="L66" s="18">
        <f>IF(OR($A66="",$B66="",$G66="",$G66=Parameter!$D$6,$G66=Parameter!$D$8),"",$B66-TODAY())</f>
        <v/>
      </c>
      <c r="M66" s="7">
        <f>IF($A66="","",IF(OR($B66="",$G66=""),"",IF(OR($G66=Parameter!$D$6,$G66=Parameter!$D$8),"Abgeschlossen",IF($B66&lt;TODAY(),"Termin überfällig",IF($B66&lt;=TODAY()+Parameter!$B$5,"Termin bald","Im Plan")))))</f>
        <v/>
      </c>
      <c r="N66" s="7">
        <f>IF($A66="","",IF(OR($B66="",$C66="",$D66="",$E66="",$G66=""),"Pflichtangabe fehlt",IF($G66=Parameter!$D$6,IF(AND($I66&lt;&gt;"",$J66&lt;&gt;""),"Vollständig","Dokumentation offen"),"")))</f>
        <v/>
      </c>
    </row>
    <row r="67" ht="23" customHeight="1">
      <c r="A67" s="15" t="n"/>
      <c r="B67" s="26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26" t="n"/>
      <c r="L67" s="17">
        <f>IF(OR($A67="",$B67="",$G67="",$G67=Parameter!$D$6,$G67=Parameter!$D$8),"",$B67-TODAY())</f>
        <v/>
      </c>
      <c r="M67" s="4">
        <f>IF($A67="","",IF(OR($B67="",$G67=""),"",IF(OR($G67=Parameter!$D$6,$G67=Parameter!$D$8),"Abgeschlossen",IF($B67&lt;TODAY(),"Termin überfällig",IF($B67&lt;=TODAY()+Parameter!$B$5,"Termin bald","Im Plan")))))</f>
        <v/>
      </c>
      <c r="N67" s="4">
        <f>IF($A67="","",IF(OR($B67="",$C67="",$D67="",$E67="",$G67=""),"Pflichtangabe fehlt",IF($G67=Parameter!$D$6,IF(AND($I67&lt;&gt;"",$J67&lt;&gt;""),"Vollständig","Dokumentation offen"),"")))</f>
        <v/>
      </c>
    </row>
    <row r="68" ht="23" customHeight="1">
      <c r="A68" s="15" t="n"/>
      <c r="B68" s="26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26" t="n"/>
      <c r="L68" s="18">
        <f>IF(OR($A68="",$B68="",$G68="",$G68=Parameter!$D$6,$G68=Parameter!$D$8),"",$B68-TODAY())</f>
        <v/>
      </c>
      <c r="M68" s="7">
        <f>IF($A68="","",IF(OR($B68="",$G68=""),"",IF(OR($G68=Parameter!$D$6,$G68=Parameter!$D$8),"Abgeschlossen",IF($B68&lt;TODAY(),"Termin überfällig",IF($B68&lt;=TODAY()+Parameter!$B$5,"Termin bald","Im Plan")))))</f>
        <v/>
      </c>
      <c r="N68" s="7">
        <f>IF($A68="","",IF(OR($B68="",$C68="",$D68="",$E68="",$G68=""),"Pflichtangabe fehlt",IF($G68=Parameter!$D$6,IF(AND($I68&lt;&gt;"",$J68&lt;&gt;""),"Vollständig","Dokumentation offen"),"")))</f>
        <v/>
      </c>
    </row>
    <row r="69" ht="23" customHeight="1">
      <c r="A69" s="15" t="n"/>
      <c r="B69" s="26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26" t="n"/>
      <c r="L69" s="17">
        <f>IF(OR($A69="",$B69="",$G69="",$G69=Parameter!$D$6,$G69=Parameter!$D$8),"",$B69-TODAY())</f>
        <v/>
      </c>
      <c r="M69" s="4">
        <f>IF($A69="","",IF(OR($B69="",$G69=""),"",IF(OR($G69=Parameter!$D$6,$G69=Parameter!$D$8),"Abgeschlossen",IF($B69&lt;TODAY(),"Termin überfällig",IF($B69&lt;=TODAY()+Parameter!$B$5,"Termin bald","Im Plan")))))</f>
        <v/>
      </c>
      <c r="N69" s="4">
        <f>IF($A69="","",IF(OR($B69="",$C69="",$D69="",$E69="",$G69=""),"Pflichtangabe fehlt",IF($G69=Parameter!$D$6,IF(AND($I69&lt;&gt;"",$J69&lt;&gt;""),"Vollständig","Dokumentation offen"),"")))</f>
        <v/>
      </c>
    </row>
    <row r="70" ht="23" customHeight="1">
      <c r="A70" s="15" t="n"/>
      <c r="B70" s="26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26" t="n"/>
      <c r="L70" s="18">
        <f>IF(OR($A70="",$B70="",$G70="",$G70=Parameter!$D$6,$G70=Parameter!$D$8),"",$B70-TODAY())</f>
        <v/>
      </c>
      <c r="M70" s="7">
        <f>IF($A70="","",IF(OR($B70="",$G70=""),"",IF(OR($G70=Parameter!$D$6,$G70=Parameter!$D$8),"Abgeschlossen",IF($B70&lt;TODAY(),"Termin überfällig",IF($B70&lt;=TODAY()+Parameter!$B$5,"Termin bald","Im Plan")))))</f>
        <v/>
      </c>
      <c r="N70" s="7">
        <f>IF($A70="","",IF(OR($B70="",$C70="",$D70="",$E70="",$G70=""),"Pflichtangabe fehlt",IF($G70=Parameter!$D$6,IF(AND($I70&lt;&gt;"",$J70&lt;&gt;""),"Vollständig","Dokumentation offen"),"")))</f>
        <v/>
      </c>
    </row>
    <row r="71" ht="23" customHeight="1">
      <c r="A71" s="15" t="n"/>
      <c r="B71" s="26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26" t="n"/>
      <c r="L71" s="17">
        <f>IF(OR($A71="",$B71="",$G71="",$G71=Parameter!$D$6,$G71=Parameter!$D$8),"",$B71-TODAY())</f>
        <v/>
      </c>
      <c r="M71" s="4">
        <f>IF($A71="","",IF(OR($B71="",$G71=""),"",IF(OR($G71=Parameter!$D$6,$G71=Parameter!$D$8),"Abgeschlossen",IF($B71&lt;TODAY(),"Termin überfällig",IF($B71&lt;=TODAY()+Parameter!$B$5,"Termin bald","Im Plan")))))</f>
        <v/>
      </c>
      <c r="N71" s="4">
        <f>IF($A71="","",IF(OR($B71="",$C71="",$D71="",$E71="",$G71=""),"Pflichtangabe fehlt",IF($G71=Parameter!$D$6,IF(AND($I71&lt;&gt;"",$J71&lt;&gt;""),"Vollständig","Dokumentation offen"),"")))</f>
        <v/>
      </c>
    </row>
    <row r="72" ht="23" customHeight="1">
      <c r="A72" s="15" t="n"/>
      <c r="B72" s="26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26" t="n"/>
      <c r="L72" s="18">
        <f>IF(OR($A72="",$B72="",$G72="",$G72=Parameter!$D$6,$G72=Parameter!$D$8),"",$B72-TODAY())</f>
        <v/>
      </c>
      <c r="M72" s="7">
        <f>IF($A72="","",IF(OR($B72="",$G72=""),"",IF(OR($G72=Parameter!$D$6,$G72=Parameter!$D$8),"Abgeschlossen",IF($B72&lt;TODAY(),"Termin überfällig",IF($B72&lt;=TODAY()+Parameter!$B$5,"Termin bald","Im Plan")))))</f>
        <v/>
      </c>
      <c r="N72" s="7">
        <f>IF($A72="","",IF(OR($B72="",$C72="",$D72="",$E72="",$G72=""),"Pflichtangabe fehlt",IF($G72=Parameter!$D$6,IF(AND($I72&lt;&gt;"",$J72&lt;&gt;""),"Vollständig","Dokumentation offen"),"")))</f>
        <v/>
      </c>
    </row>
    <row r="73" ht="23" customHeight="1">
      <c r="A73" s="15" t="n"/>
      <c r="B73" s="26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26" t="n"/>
      <c r="L73" s="17">
        <f>IF(OR($A73="",$B73="",$G73="",$G73=Parameter!$D$6,$G73=Parameter!$D$8),"",$B73-TODAY())</f>
        <v/>
      </c>
      <c r="M73" s="4">
        <f>IF($A73="","",IF(OR($B73="",$G73=""),"",IF(OR($G73=Parameter!$D$6,$G73=Parameter!$D$8),"Abgeschlossen",IF($B73&lt;TODAY(),"Termin überfällig",IF($B73&lt;=TODAY()+Parameter!$B$5,"Termin bald","Im Plan")))))</f>
        <v/>
      </c>
      <c r="N73" s="4">
        <f>IF($A73="","",IF(OR($B73="",$C73="",$D73="",$E73="",$G73=""),"Pflichtangabe fehlt",IF($G73=Parameter!$D$6,IF(AND($I73&lt;&gt;"",$J73&lt;&gt;""),"Vollständig","Dokumentation offen"),"")))</f>
        <v/>
      </c>
    </row>
    <row r="74" ht="23" customHeight="1">
      <c r="A74" s="15" t="n"/>
      <c r="B74" s="26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26" t="n"/>
      <c r="L74" s="18">
        <f>IF(OR($A74="",$B74="",$G74="",$G74=Parameter!$D$6,$G74=Parameter!$D$8),"",$B74-TODAY())</f>
        <v/>
      </c>
      <c r="M74" s="7">
        <f>IF($A74="","",IF(OR($B74="",$G74=""),"",IF(OR($G74=Parameter!$D$6,$G74=Parameter!$D$8),"Abgeschlossen",IF($B74&lt;TODAY(),"Termin überfällig",IF($B74&lt;=TODAY()+Parameter!$B$5,"Termin bald","Im Plan")))))</f>
        <v/>
      </c>
      <c r="N74" s="7">
        <f>IF($A74="","",IF(OR($B74="",$C74="",$D74="",$E74="",$G74=""),"Pflichtangabe fehlt",IF($G74=Parameter!$D$6,IF(AND($I74&lt;&gt;"",$J74&lt;&gt;""),"Vollständig","Dokumentation offen"),"")))</f>
        <v/>
      </c>
    </row>
    <row r="75" ht="23" customHeight="1">
      <c r="A75" s="15" t="n"/>
      <c r="B75" s="26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26" t="n"/>
      <c r="L75" s="17">
        <f>IF(OR($A75="",$B75="",$G75="",$G75=Parameter!$D$6,$G75=Parameter!$D$8),"",$B75-TODAY())</f>
        <v/>
      </c>
      <c r="M75" s="4">
        <f>IF($A75="","",IF(OR($B75="",$G75=""),"",IF(OR($G75=Parameter!$D$6,$G75=Parameter!$D$8),"Abgeschlossen",IF($B75&lt;TODAY(),"Termin überfällig",IF($B75&lt;=TODAY()+Parameter!$B$5,"Termin bald","Im Plan")))))</f>
        <v/>
      </c>
      <c r="N75" s="4">
        <f>IF($A75="","",IF(OR($B75="",$C75="",$D75="",$E75="",$G75=""),"Pflichtangabe fehlt",IF($G75=Parameter!$D$6,IF(AND($I75&lt;&gt;"",$J75&lt;&gt;""),"Vollständig","Dokumentation offen"),"")))</f>
        <v/>
      </c>
    </row>
    <row r="76" ht="23" customHeight="1">
      <c r="A76" s="15" t="n"/>
      <c r="B76" s="26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26" t="n"/>
      <c r="L76" s="18">
        <f>IF(OR($A76="",$B76="",$G76="",$G76=Parameter!$D$6,$G76=Parameter!$D$8),"",$B76-TODAY())</f>
        <v/>
      </c>
      <c r="M76" s="7">
        <f>IF($A76="","",IF(OR($B76="",$G76=""),"",IF(OR($G76=Parameter!$D$6,$G76=Parameter!$D$8),"Abgeschlossen",IF($B76&lt;TODAY(),"Termin überfällig",IF($B76&lt;=TODAY()+Parameter!$B$5,"Termin bald","Im Plan")))))</f>
        <v/>
      </c>
      <c r="N76" s="7">
        <f>IF($A76="","",IF(OR($B76="",$C76="",$D76="",$E76="",$G76=""),"Pflichtangabe fehlt",IF($G76=Parameter!$D$6,IF(AND($I76&lt;&gt;"",$J76&lt;&gt;""),"Vollständig","Dokumentation offen"),"")))</f>
        <v/>
      </c>
    </row>
    <row r="77" ht="23" customHeight="1">
      <c r="A77" s="15" t="n"/>
      <c r="B77" s="26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26" t="n"/>
      <c r="L77" s="17">
        <f>IF(OR($A77="",$B77="",$G77="",$G77=Parameter!$D$6,$G77=Parameter!$D$8),"",$B77-TODAY())</f>
        <v/>
      </c>
      <c r="M77" s="4">
        <f>IF($A77="","",IF(OR($B77="",$G77=""),"",IF(OR($G77=Parameter!$D$6,$G77=Parameter!$D$8),"Abgeschlossen",IF($B77&lt;TODAY(),"Termin überfällig",IF($B77&lt;=TODAY()+Parameter!$B$5,"Termin bald","Im Plan")))))</f>
        <v/>
      </c>
      <c r="N77" s="4">
        <f>IF($A77="","",IF(OR($B77="",$C77="",$D77="",$E77="",$G77=""),"Pflichtangabe fehlt",IF($G77=Parameter!$D$6,IF(AND($I77&lt;&gt;"",$J77&lt;&gt;""),"Vollständig","Dokumentation offen"),"")))</f>
        <v/>
      </c>
    </row>
    <row r="78" ht="23" customHeight="1">
      <c r="A78" s="15" t="n"/>
      <c r="B78" s="26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26" t="n"/>
      <c r="L78" s="18">
        <f>IF(OR($A78="",$B78="",$G78="",$G78=Parameter!$D$6,$G78=Parameter!$D$8),"",$B78-TODAY())</f>
        <v/>
      </c>
      <c r="M78" s="7">
        <f>IF($A78="","",IF(OR($B78="",$G78=""),"",IF(OR($G78=Parameter!$D$6,$G78=Parameter!$D$8),"Abgeschlossen",IF($B78&lt;TODAY(),"Termin überfällig",IF($B78&lt;=TODAY()+Parameter!$B$5,"Termin bald","Im Plan")))))</f>
        <v/>
      </c>
      <c r="N78" s="7">
        <f>IF($A78="","",IF(OR($B78="",$C78="",$D78="",$E78="",$G78=""),"Pflichtangabe fehlt",IF($G78=Parameter!$D$6,IF(AND($I78&lt;&gt;"",$J78&lt;&gt;""),"Vollständig","Dokumentation offen"),"")))</f>
        <v/>
      </c>
    </row>
    <row r="79" ht="23" customHeight="1">
      <c r="A79" s="15" t="n"/>
      <c r="B79" s="26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26" t="n"/>
      <c r="L79" s="17">
        <f>IF(OR($A79="",$B79="",$G79="",$G79=Parameter!$D$6,$G79=Parameter!$D$8),"",$B79-TODAY())</f>
        <v/>
      </c>
      <c r="M79" s="4">
        <f>IF($A79="","",IF(OR($B79="",$G79=""),"",IF(OR($G79=Parameter!$D$6,$G79=Parameter!$D$8),"Abgeschlossen",IF($B79&lt;TODAY(),"Termin überfällig",IF($B79&lt;=TODAY()+Parameter!$B$5,"Termin bald","Im Plan")))))</f>
        <v/>
      </c>
      <c r="N79" s="4">
        <f>IF($A79="","",IF(OR($B79="",$C79="",$D79="",$E79="",$G79=""),"Pflichtangabe fehlt",IF($G79=Parameter!$D$6,IF(AND($I79&lt;&gt;"",$J79&lt;&gt;""),"Vollständig","Dokumentation offen"),"")))</f>
        <v/>
      </c>
    </row>
    <row r="80" ht="23" customHeight="1">
      <c r="A80" s="15" t="n"/>
      <c r="B80" s="26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26" t="n"/>
      <c r="L80" s="18">
        <f>IF(OR($A80="",$B80="",$G80="",$G80=Parameter!$D$6,$G80=Parameter!$D$8),"",$B80-TODAY())</f>
        <v/>
      </c>
      <c r="M80" s="7">
        <f>IF($A80="","",IF(OR($B80="",$G80=""),"",IF(OR($G80=Parameter!$D$6,$G80=Parameter!$D$8),"Abgeschlossen",IF($B80&lt;TODAY(),"Termin überfällig",IF($B80&lt;=TODAY()+Parameter!$B$5,"Termin bald","Im Plan")))))</f>
        <v/>
      </c>
      <c r="N80" s="7">
        <f>IF($A80="","",IF(OR($B80="",$C80="",$D80="",$E80="",$G80=""),"Pflichtangabe fehlt",IF($G80=Parameter!$D$6,IF(AND($I80&lt;&gt;"",$J80&lt;&gt;""),"Vollständig","Dokumentation offen"),"")))</f>
        <v/>
      </c>
    </row>
    <row r="81" ht="23" customHeight="1">
      <c r="A81" s="15" t="n"/>
      <c r="B81" s="26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26" t="n"/>
      <c r="L81" s="17">
        <f>IF(OR($A81="",$B81="",$G81="",$G81=Parameter!$D$6,$G81=Parameter!$D$8),"",$B81-TODAY())</f>
        <v/>
      </c>
      <c r="M81" s="4">
        <f>IF($A81="","",IF(OR($B81="",$G81=""),"",IF(OR($G81=Parameter!$D$6,$G81=Parameter!$D$8),"Abgeschlossen",IF($B81&lt;TODAY(),"Termin überfällig",IF($B81&lt;=TODAY()+Parameter!$B$5,"Termin bald","Im Plan")))))</f>
        <v/>
      </c>
      <c r="N81" s="4">
        <f>IF($A81="","",IF(OR($B81="",$C81="",$D81="",$E81="",$G81=""),"Pflichtangabe fehlt",IF($G81=Parameter!$D$6,IF(AND($I81&lt;&gt;"",$J81&lt;&gt;""),"Vollständig","Dokumentation offen"),"")))</f>
        <v/>
      </c>
    </row>
    <row r="82" ht="23" customHeight="1">
      <c r="A82" s="15" t="n"/>
      <c r="B82" s="26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26" t="n"/>
      <c r="L82" s="18">
        <f>IF(OR($A82="",$B82="",$G82="",$G82=Parameter!$D$6,$G82=Parameter!$D$8),"",$B82-TODAY())</f>
        <v/>
      </c>
      <c r="M82" s="7">
        <f>IF($A82="","",IF(OR($B82="",$G82=""),"",IF(OR($G82=Parameter!$D$6,$G82=Parameter!$D$8),"Abgeschlossen",IF($B82&lt;TODAY(),"Termin überfällig",IF($B82&lt;=TODAY()+Parameter!$B$5,"Termin bald","Im Plan")))))</f>
        <v/>
      </c>
      <c r="N82" s="7">
        <f>IF($A82="","",IF(OR($B82="",$C82="",$D82="",$E82="",$G82=""),"Pflichtangabe fehlt",IF($G82=Parameter!$D$6,IF(AND($I82&lt;&gt;"",$J82&lt;&gt;""),"Vollständig","Dokumentation offen"),"")))</f>
        <v/>
      </c>
    </row>
    <row r="83" ht="23" customHeight="1">
      <c r="A83" s="15" t="n"/>
      <c r="B83" s="26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26" t="n"/>
      <c r="L83" s="17">
        <f>IF(OR($A83="",$B83="",$G83="",$G83=Parameter!$D$6,$G83=Parameter!$D$8),"",$B83-TODAY())</f>
        <v/>
      </c>
      <c r="M83" s="4">
        <f>IF($A83="","",IF(OR($B83="",$G83=""),"",IF(OR($G83=Parameter!$D$6,$G83=Parameter!$D$8),"Abgeschlossen",IF($B83&lt;TODAY(),"Termin überfällig",IF($B83&lt;=TODAY()+Parameter!$B$5,"Termin bald","Im Plan")))))</f>
        <v/>
      </c>
      <c r="N83" s="4">
        <f>IF($A83="","",IF(OR($B83="",$C83="",$D83="",$E83="",$G83=""),"Pflichtangabe fehlt",IF($G83=Parameter!$D$6,IF(AND($I83&lt;&gt;"",$J83&lt;&gt;""),"Vollständig","Dokumentation offen"),"")))</f>
        <v/>
      </c>
    </row>
    <row r="84" ht="23" customHeight="1">
      <c r="A84" s="15" t="n"/>
      <c r="B84" s="26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26" t="n"/>
      <c r="L84" s="18">
        <f>IF(OR($A84="",$B84="",$G84="",$G84=Parameter!$D$6,$G84=Parameter!$D$8),"",$B84-TODAY())</f>
        <v/>
      </c>
      <c r="M84" s="7">
        <f>IF($A84="","",IF(OR($B84="",$G84=""),"",IF(OR($G84=Parameter!$D$6,$G84=Parameter!$D$8),"Abgeschlossen",IF($B84&lt;TODAY(),"Termin überfällig",IF($B84&lt;=TODAY()+Parameter!$B$5,"Termin bald","Im Plan")))))</f>
        <v/>
      </c>
      <c r="N84" s="7">
        <f>IF($A84="","",IF(OR($B84="",$C84="",$D84="",$E84="",$G84=""),"Pflichtangabe fehlt",IF($G84=Parameter!$D$6,IF(AND($I84&lt;&gt;"",$J84&lt;&gt;""),"Vollständig","Dokumentation offen"),"")))</f>
        <v/>
      </c>
    </row>
    <row r="85" ht="23" customHeight="1">
      <c r="A85" s="15" t="n"/>
      <c r="B85" s="26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26" t="n"/>
      <c r="L85" s="17">
        <f>IF(OR($A85="",$B85="",$G85="",$G85=Parameter!$D$6,$G85=Parameter!$D$8),"",$B85-TODAY())</f>
        <v/>
      </c>
      <c r="M85" s="4">
        <f>IF($A85="","",IF(OR($B85="",$G85=""),"",IF(OR($G85=Parameter!$D$6,$G85=Parameter!$D$8),"Abgeschlossen",IF($B85&lt;TODAY(),"Termin überfällig",IF($B85&lt;=TODAY()+Parameter!$B$5,"Termin bald","Im Plan")))))</f>
        <v/>
      </c>
      <c r="N85" s="4">
        <f>IF($A85="","",IF(OR($B85="",$C85="",$D85="",$E85="",$G85=""),"Pflichtangabe fehlt",IF($G85=Parameter!$D$6,IF(AND($I85&lt;&gt;"",$J85&lt;&gt;""),"Vollständig","Dokumentation offen"),"")))</f>
        <v/>
      </c>
    </row>
    <row r="86" ht="23" customHeight="1">
      <c r="A86" s="15" t="n"/>
      <c r="B86" s="26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26" t="n"/>
      <c r="L86" s="18">
        <f>IF(OR($A86="",$B86="",$G86="",$G86=Parameter!$D$6,$G86=Parameter!$D$8),"",$B86-TODAY())</f>
        <v/>
      </c>
      <c r="M86" s="7">
        <f>IF($A86="","",IF(OR($B86="",$G86=""),"",IF(OR($G86=Parameter!$D$6,$G86=Parameter!$D$8),"Abgeschlossen",IF($B86&lt;TODAY(),"Termin überfällig",IF($B86&lt;=TODAY()+Parameter!$B$5,"Termin bald","Im Plan")))))</f>
        <v/>
      </c>
      <c r="N86" s="7">
        <f>IF($A86="","",IF(OR($B86="",$C86="",$D86="",$E86="",$G86=""),"Pflichtangabe fehlt",IF($G86=Parameter!$D$6,IF(AND($I86&lt;&gt;"",$J86&lt;&gt;""),"Vollständig","Dokumentation offen"),"")))</f>
        <v/>
      </c>
    </row>
    <row r="87" ht="23" customHeight="1">
      <c r="A87" s="15" t="n"/>
      <c r="B87" s="26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26" t="n"/>
      <c r="L87" s="17">
        <f>IF(OR($A87="",$B87="",$G87="",$G87=Parameter!$D$6,$G87=Parameter!$D$8),"",$B87-TODAY())</f>
        <v/>
      </c>
      <c r="M87" s="4">
        <f>IF($A87="","",IF(OR($B87="",$G87=""),"",IF(OR($G87=Parameter!$D$6,$G87=Parameter!$D$8),"Abgeschlossen",IF($B87&lt;TODAY(),"Termin überfällig",IF($B87&lt;=TODAY()+Parameter!$B$5,"Termin bald","Im Plan")))))</f>
        <v/>
      </c>
      <c r="N87" s="4">
        <f>IF($A87="","",IF(OR($B87="",$C87="",$D87="",$E87="",$G87=""),"Pflichtangabe fehlt",IF($G87=Parameter!$D$6,IF(AND($I87&lt;&gt;"",$J87&lt;&gt;""),"Vollständig","Dokumentation offen"),"")))</f>
        <v/>
      </c>
    </row>
    <row r="88" ht="23" customHeight="1">
      <c r="A88" s="15" t="n"/>
      <c r="B88" s="26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26" t="n"/>
      <c r="L88" s="18">
        <f>IF(OR($A88="",$B88="",$G88="",$G88=Parameter!$D$6,$G88=Parameter!$D$8),"",$B88-TODAY())</f>
        <v/>
      </c>
      <c r="M88" s="7">
        <f>IF($A88="","",IF(OR($B88="",$G88=""),"",IF(OR($G88=Parameter!$D$6,$G88=Parameter!$D$8),"Abgeschlossen",IF($B88&lt;TODAY(),"Termin überfällig",IF($B88&lt;=TODAY()+Parameter!$B$5,"Termin bald","Im Plan")))))</f>
        <v/>
      </c>
      <c r="N88" s="7">
        <f>IF($A88="","",IF(OR($B88="",$C88="",$D88="",$E88="",$G88=""),"Pflichtangabe fehlt",IF($G88=Parameter!$D$6,IF(AND($I88&lt;&gt;"",$J88&lt;&gt;""),"Vollständig","Dokumentation offen"),"")))</f>
        <v/>
      </c>
    </row>
    <row r="89" ht="23" customHeight="1">
      <c r="A89" s="15" t="n"/>
      <c r="B89" s="26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26" t="n"/>
      <c r="L89" s="17">
        <f>IF(OR($A89="",$B89="",$G89="",$G89=Parameter!$D$6,$G89=Parameter!$D$8),"",$B89-TODAY())</f>
        <v/>
      </c>
      <c r="M89" s="4">
        <f>IF($A89="","",IF(OR($B89="",$G89=""),"",IF(OR($G89=Parameter!$D$6,$G89=Parameter!$D$8),"Abgeschlossen",IF($B89&lt;TODAY(),"Termin überfällig",IF($B89&lt;=TODAY()+Parameter!$B$5,"Termin bald","Im Plan")))))</f>
        <v/>
      </c>
      <c r="N89" s="4">
        <f>IF($A89="","",IF(OR($B89="",$C89="",$D89="",$E89="",$G89=""),"Pflichtangabe fehlt",IF($G89=Parameter!$D$6,IF(AND($I89&lt;&gt;"",$J89&lt;&gt;""),"Vollständig","Dokumentation offen"),"")))</f>
        <v/>
      </c>
    </row>
    <row r="90" ht="23" customHeight="1">
      <c r="A90" s="15" t="n"/>
      <c r="B90" s="26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26" t="n"/>
      <c r="L90" s="18">
        <f>IF(OR($A90="",$B90="",$G90="",$G90=Parameter!$D$6,$G90=Parameter!$D$8),"",$B90-TODAY())</f>
        <v/>
      </c>
      <c r="M90" s="7">
        <f>IF($A90="","",IF(OR($B90="",$G90=""),"",IF(OR($G90=Parameter!$D$6,$G90=Parameter!$D$8),"Abgeschlossen",IF($B90&lt;TODAY(),"Termin überfällig",IF($B90&lt;=TODAY()+Parameter!$B$5,"Termin bald","Im Plan")))))</f>
        <v/>
      </c>
      <c r="N90" s="7">
        <f>IF($A90="","",IF(OR($B90="",$C90="",$D90="",$E90="",$G90=""),"Pflichtangabe fehlt",IF($G90=Parameter!$D$6,IF(AND($I90&lt;&gt;"",$J90&lt;&gt;""),"Vollständig","Dokumentation offen"),"")))</f>
        <v/>
      </c>
    </row>
    <row r="91" ht="23" customHeight="1">
      <c r="A91" s="15" t="n"/>
      <c r="B91" s="26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26" t="n"/>
      <c r="L91" s="17">
        <f>IF(OR($A91="",$B91="",$G91="",$G91=Parameter!$D$6,$G91=Parameter!$D$8),"",$B91-TODAY())</f>
        <v/>
      </c>
      <c r="M91" s="4">
        <f>IF($A91="","",IF(OR($B91="",$G91=""),"",IF(OR($G91=Parameter!$D$6,$G91=Parameter!$D$8),"Abgeschlossen",IF($B91&lt;TODAY(),"Termin überfällig",IF($B91&lt;=TODAY()+Parameter!$B$5,"Termin bald","Im Plan")))))</f>
        <v/>
      </c>
      <c r="N91" s="4">
        <f>IF($A91="","",IF(OR($B91="",$C91="",$D91="",$E91="",$G91=""),"Pflichtangabe fehlt",IF($G91=Parameter!$D$6,IF(AND($I91&lt;&gt;"",$J91&lt;&gt;""),"Vollständig","Dokumentation offen"),"")))</f>
        <v/>
      </c>
    </row>
    <row r="92" ht="23" customHeight="1">
      <c r="A92" s="15" t="n"/>
      <c r="B92" s="26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26" t="n"/>
      <c r="L92" s="18">
        <f>IF(OR($A92="",$B92="",$G92="",$G92=Parameter!$D$6,$G92=Parameter!$D$8),"",$B92-TODAY())</f>
        <v/>
      </c>
      <c r="M92" s="7">
        <f>IF($A92="","",IF(OR($B92="",$G92=""),"",IF(OR($G92=Parameter!$D$6,$G92=Parameter!$D$8),"Abgeschlossen",IF($B92&lt;TODAY(),"Termin überfällig",IF($B92&lt;=TODAY()+Parameter!$B$5,"Termin bald","Im Plan")))))</f>
        <v/>
      </c>
      <c r="N92" s="7">
        <f>IF($A92="","",IF(OR($B92="",$C92="",$D92="",$E92="",$G92=""),"Pflichtangabe fehlt",IF($G92=Parameter!$D$6,IF(AND($I92&lt;&gt;"",$J92&lt;&gt;""),"Vollständig","Dokumentation offen"),"")))</f>
        <v/>
      </c>
    </row>
    <row r="93" ht="23" customHeight="1">
      <c r="A93" s="15" t="n"/>
      <c r="B93" s="26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26" t="n"/>
      <c r="L93" s="17">
        <f>IF(OR($A93="",$B93="",$G93="",$G93=Parameter!$D$6,$G93=Parameter!$D$8),"",$B93-TODAY())</f>
        <v/>
      </c>
      <c r="M93" s="4">
        <f>IF($A93="","",IF(OR($B93="",$G93=""),"",IF(OR($G93=Parameter!$D$6,$G93=Parameter!$D$8),"Abgeschlossen",IF($B93&lt;TODAY(),"Termin überfällig",IF($B93&lt;=TODAY()+Parameter!$B$5,"Termin bald","Im Plan")))))</f>
        <v/>
      </c>
      <c r="N93" s="4">
        <f>IF($A93="","",IF(OR($B93="",$C93="",$D93="",$E93="",$G93=""),"Pflichtangabe fehlt",IF($G93=Parameter!$D$6,IF(AND($I93&lt;&gt;"",$J93&lt;&gt;""),"Vollständig","Dokumentation offen"),"")))</f>
        <v/>
      </c>
    </row>
    <row r="94" ht="23" customHeight="1">
      <c r="A94" s="15" t="n"/>
      <c r="B94" s="26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26" t="n"/>
      <c r="L94" s="18">
        <f>IF(OR($A94="",$B94="",$G94="",$G94=Parameter!$D$6,$G94=Parameter!$D$8),"",$B94-TODAY())</f>
        <v/>
      </c>
      <c r="M94" s="7">
        <f>IF($A94="","",IF(OR($B94="",$G94=""),"",IF(OR($G94=Parameter!$D$6,$G94=Parameter!$D$8),"Abgeschlossen",IF($B94&lt;TODAY(),"Termin überfällig",IF($B94&lt;=TODAY()+Parameter!$B$5,"Termin bald","Im Plan")))))</f>
        <v/>
      </c>
      <c r="N94" s="7">
        <f>IF($A94="","",IF(OR($B94="",$C94="",$D94="",$E94="",$G94=""),"Pflichtangabe fehlt",IF($G94=Parameter!$D$6,IF(AND($I94&lt;&gt;"",$J94&lt;&gt;""),"Vollständig","Dokumentation offen"),"")))</f>
        <v/>
      </c>
    </row>
    <row r="95" ht="23" customHeight="1">
      <c r="A95" s="15" t="n"/>
      <c r="B95" s="26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26" t="n"/>
      <c r="L95" s="17">
        <f>IF(OR($A95="",$B95="",$G95="",$G95=Parameter!$D$6,$G95=Parameter!$D$8),"",$B95-TODAY())</f>
        <v/>
      </c>
      <c r="M95" s="4">
        <f>IF($A95="","",IF(OR($B95="",$G95=""),"",IF(OR($G95=Parameter!$D$6,$G95=Parameter!$D$8),"Abgeschlossen",IF($B95&lt;TODAY(),"Termin überfällig",IF($B95&lt;=TODAY()+Parameter!$B$5,"Termin bald","Im Plan")))))</f>
        <v/>
      </c>
      <c r="N95" s="4">
        <f>IF($A95="","",IF(OR($B95="",$C95="",$D95="",$E95="",$G95=""),"Pflichtangabe fehlt",IF($G95=Parameter!$D$6,IF(AND($I95&lt;&gt;"",$J95&lt;&gt;""),"Vollständig","Dokumentation offen"),"")))</f>
        <v/>
      </c>
    </row>
    <row r="96" ht="23" customHeight="1">
      <c r="A96" s="15" t="n"/>
      <c r="B96" s="26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26" t="n"/>
      <c r="L96" s="18">
        <f>IF(OR($A96="",$B96="",$G96="",$G96=Parameter!$D$6,$G96=Parameter!$D$8),"",$B96-TODAY())</f>
        <v/>
      </c>
      <c r="M96" s="7">
        <f>IF($A96="","",IF(OR($B96="",$G96=""),"",IF(OR($G96=Parameter!$D$6,$G96=Parameter!$D$8),"Abgeschlossen",IF($B96&lt;TODAY(),"Termin überfällig",IF($B96&lt;=TODAY()+Parameter!$B$5,"Termin bald","Im Plan")))))</f>
        <v/>
      </c>
      <c r="N96" s="7">
        <f>IF($A96="","",IF(OR($B96="",$C96="",$D96="",$E96="",$G96=""),"Pflichtangabe fehlt",IF($G96=Parameter!$D$6,IF(AND($I96&lt;&gt;"",$J96&lt;&gt;""),"Vollständig","Dokumentation offen"),"")))</f>
        <v/>
      </c>
    </row>
    <row r="97" ht="23" customHeight="1">
      <c r="A97" s="15" t="n"/>
      <c r="B97" s="26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26" t="n"/>
      <c r="L97" s="17">
        <f>IF(OR($A97="",$B97="",$G97="",$G97=Parameter!$D$6,$G97=Parameter!$D$8),"",$B97-TODAY())</f>
        <v/>
      </c>
      <c r="M97" s="4">
        <f>IF($A97="","",IF(OR($B97="",$G97=""),"",IF(OR($G97=Parameter!$D$6,$G97=Parameter!$D$8),"Abgeschlossen",IF($B97&lt;TODAY(),"Termin überfällig",IF($B97&lt;=TODAY()+Parameter!$B$5,"Termin bald","Im Plan")))))</f>
        <v/>
      </c>
      <c r="N97" s="4">
        <f>IF($A97="","",IF(OR($B97="",$C97="",$D97="",$E97="",$G97=""),"Pflichtangabe fehlt",IF($G97=Parameter!$D$6,IF(AND($I97&lt;&gt;"",$J97&lt;&gt;""),"Vollständig","Dokumentation offen"),"")))</f>
        <v/>
      </c>
    </row>
    <row r="98" ht="23" customHeight="1">
      <c r="A98" s="15" t="n"/>
      <c r="B98" s="26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26" t="n"/>
      <c r="L98" s="18">
        <f>IF(OR($A98="",$B98="",$G98="",$G98=Parameter!$D$6,$G98=Parameter!$D$8),"",$B98-TODAY())</f>
        <v/>
      </c>
      <c r="M98" s="7">
        <f>IF($A98="","",IF(OR($B98="",$G98=""),"",IF(OR($G98=Parameter!$D$6,$G98=Parameter!$D$8),"Abgeschlossen",IF($B98&lt;TODAY(),"Termin überfällig",IF($B98&lt;=TODAY()+Parameter!$B$5,"Termin bald","Im Plan")))))</f>
        <v/>
      </c>
      <c r="N98" s="7">
        <f>IF($A98="","",IF(OR($B98="",$C98="",$D98="",$E98="",$G98=""),"Pflichtangabe fehlt",IF($G98=Parameter!$D$6,IF(AND($I98&lt;&gt;"",$J98&lt;&gt;""),"Vollständig","Dokumentation offen"),"")))</f>
        <v/>
      </c>
    </row>
    <row r="99" ht="23" customHeight="1">
      <c r="A99" s="15" t="n"/>
      <c r="B99" s="26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26" t="n"/>
      <c r="L99" s="17">
        <f>IF(OR($A99="",$B99="",$G99="",$G99=Parameter!$D$6,$G99=Parameter!$D$8),"",$B99-TODAY())</f>
        <v/>
      </c>
      <c r="M99" s="4">
        <f>IF($A99="","",IF(OR($B99="",$G99=""),"",IF(OR($G99=Parameter!$D$6,$G99=Parameter!$D$8),"Abgeschlossen",IF($B99&lt;TODAY(),"Termin überfällig",IF($B99&lt;=TODAY()+Parameter!$B$5,"Termin bald","Im Plan")))))</f>
        <v/>
      </c>
      <c r="N99" s="4">
        <f>IF($A99="","",IF(OR($B99="",$C99="",$D99="",$E99="",$G99=""),"Pflichtangabe fehlt",IF($G99=Parameter!$D$6,IF(AND($I99&lt;&gt;"",$J99&lt;&gt;""),"Vollständig","Dokumentation offen"),"")))</f>
        <v/>
      </c>
    </row>
    <row r="100" ht="23" customHeight="1">
      <c r="A100" s="15" t="n"/>
      <c r="B100" s="26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26" t="n"/>
      <c r="L100" s="18">
        <f>IF(OR($A100="",$B100="",$G100="",$G100=Parameter!$D$6,$G100=Parameter!$D$8),"",$B100-TODAY())</f>
        <v/>
      </c>
      <c r="M100" s="7">
        <f>IF($A100="","",IF(OR($B100="",$G100=""),"",IF(OR($G100=Parameter!$D$6,$G100=Parameter!$D$8),"Abgeschlossen",IF($B100&lt;TODAY(),"Termin überfällig",IF($B100&lt;=TODAY()+Parameter!$B$5,"Termin bald","Im Plan")))))</f>
        <v/>
      </c>
      <c r="N100" s="7">
        <f>IF($A100="","",IF(OR($B100="",$C100="",$D100="",$E100="",$G100=""),"Pflichtangabe fehlt",IF($G100=Parameter!$D$6,IF(AND($I100&lt;&gt;"",$J100&lt;&gt;""),"Vollständig","Dokumentation offen"),"")))</f>
        <v/>
      </c>
    </row>
    <row r="101" ht="23" customHeight="1">
      <c r="A101" s="15" t="n"/>
      <c r="B101" s="26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26" t="n"/>
      <c r="L101" s="17">
        <f>IF(OR($A101="",$B101="",$G101="",$G101=Parameter!$D$6,$G101=Parameter!$D$8),"",$B101-TODAY())</f>
        <v/>
      </c>
      <c r="M101" s="4">
        <f>IF($A101="","",IF(OR($B101="",$G101=""),"",IF(OR($G101=Parameter!$D$6,$G101=Parameter!$D$8),"Abgeschlossen",IF($B101&lt;TODAY(),"Termin überfällig",IF($B101&lt;=TODAY()+Parameter!$B$5,"Termin bald","Im Plan")))))</f>
        <v/>
      </c>
      <c r="N101" s="4">
        <f>IF($A101="","",IF(OR($B101="",$C101="",$D101="",$E101="",$G101=""),"Pflichtangabe fehlt",IF($G101=Parameter!$D$6,IF(AND($I101&lt;&gt;"",$J101&lt;&gt;""),"Vollständig","Dokumentation offen"),"")))</f>
        <v/>
      </c>
    </row>
    <row r="102" ht="23" customHeight="1">
      <c r="A102" s="15" t="n"/>
      <c r="B102" s="26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26" t="n"/>
      <c r="L102" s="18">
        <f>IF(OR($A102="",$B102="",$G102="",$G102=Parameter!$D$6,$G102=Parameter!$D$8),"",$B102-TODAY())</f>
        <v/>
      </c>
      <c r="M102" s="7">
        <f>IF($A102="","",IF(OR($B102="",$G102=""),"",IF(OR($G102=Parameter!$D$6,$G102=Parameter!$D$8),"Abgeschlossen",IF($B102&lt;TODAY(),"Termin überfällig",IF($B102&lt;=TODAY()+Parameter!$B$5,"Termin bald","Im Plan")))))</f>
        <v/>
      </c>
      <c r="N102" s="7">
        <f>IF($A102="","",IF(OR($B102="",$C102="",$D102="",$E102="",$G102=""),"Pflichtangabe fehlt",IF($G102=Parameter!$D$6,IF(AND($I102&lt;&gt;"",$J102&lt;&gt;""),"Vollständig","Dokumentation offen"),"")))</f>
        <v/>
      </c>
    </row>
    <row r="103" ht="23" customHeight="1">
      <c r="A103" s="15" t="n"/>
      <c r="B103" s="26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26" t="n"/>
      <c r="L103" s="17">
        <f>IF(OR($A103="",$B103="",$G103="",$G103=Parameter!$D$6,$G103=Parameter!$D$8),"",$B103-TODAY())</f>
        <v/>
      </c>
      <c r="M103" s="4">
        <f>IF($A103="","",IF(OR($B103="",$G103=""),"",IF(OR($G103=Parameter!$D$6,$G103=Parameter!$D$8),"Abgeschlossen",IF($B103&lt;TODAY(),"Termin überfällig",IF($B103&lt;=TODAY()+Parameter!$B$5,"Termin bald","Im Plan")))))</f>
        <v/>
      </c>
      <c r="N103" s="4">
        <f>IF($A103="","",IF(OR($B103="",$C103="",$D103="",$E103="",$G103=""),"Pflichtangabe fehlt",IF($G103=Parameter!$D$6,IF(AND($I103&lt;&gt;"",$J103&lt;&gt;""),"Vollständig","Dokumentation offen"),"")))</f>
        <v/>
      </c>
    </row>
    <row r="104" ht="23" customHeight="1">
      <c r="A104" s="15" t="n"/>
      <c r="B104" s="26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26" t="n"/>
      <c r="L104" s="18">
        <f>IF(OR($A104="",$B104="",$G104="",$G104=Parameter!$D$6,$G104=Parameter!$D$8),"",$B104-TODAY())</f>
        <v/>
      </c>
      <c r="M104" s="7">
        <f>IF($A104="","",IF(OR($B104="",$G104=""),"",IF(OR($G104=Parameter!$D$6,$G104=Parameter!$D$8),"Abgeschlossen",IF($B104&lt;TODAY(),"Termin überfällig",IF($B104&lt;=TODAY()+Parameter!$B$5,"Termin bald","Im Plan")))))</f>
        <v/>
      </c>
      <c r="N104" s="7">
        <f>IF($A104="","",IF(OR($B104="",$C104="",$D104="",$E104="",$G104=""),"Pflichtangabe fehlt",IF($G104=Parameter!$D$6,IF(AND($I104&lt;&gt;"",$J104&lt;&gt;""),"Vollständig","Dokumentation offen"),"")))</f>
        <v/>
      </c>
    </row>
  </sheetData>
  <autoFilter ref="A4:N104"/>
  <mergeCells count="1">
    <mergeCell ref="A1:N1"/>
  </mergeCells>
  <conditionalFormatting sqref="M5:M104">
    <cfRule type="expression" priority="1" dxfId="0">
      <formula>$M5="Termin überfällig"</formula>
    </cfRule>
    <cfRule type="expression" priority="2" dxfId="1">
      <formula>OR($M5="Im Plan",$M5="Abgeschlossen")</formula>
    </cfRule>
  </conditionalFormatting>
  <conditionalFormatting sqref="N5:N104">
    <cfRule type="expression" priority="3" dxfId="0">
      <formula>OR($N5="Pflichtangabe fehlt",$N5="Dokumentation offen")</formula>
    </cfRule>
    <cfRule type="expression" priority="4" dxfId="1">
      <formula>$N5="Vollständig"</formula>
    </cfRule>
  </conditionalFormatting>
  <dataValidations count="7">
    <dataValidation sqref="A5:A104" showErrorMessage="1" showInputMessage="1" allowBlank="1" errorTitle="Gespräch-ID bereits vorhanden" error="Jede ausgefüllte Gespräch-ID muss im vorbereiteten Bereich eindeutig sein." type="custom">
      <formula1>=OR(A5="",COUNTIF($A$5:$A$104,A5)=1)</formula1>
    </dataValidation>
    <dataValidation sqref="B5:B104" showErrorMessage="1" showInputMessage="1" allowBlank="1" errorTitle="Unplausibles Termindatum" error="Das Datum muss zwischen einem Jahr vor heute und zwei Jahren nach heute liegen." type="custom">
      <formula1>=OR(B5="",AND(ISNUMBER(B5),B5&gt;=TODAY()-365,B5&lt;=TODAY()+730))</formula1>
    </dataValidation>
    <dataValidation sqref="C5:C104" showErrorMessage="1" showInputMessage="1" allowBlank="1" errorTitle="Ungültiger Bereich" error="Bitte einen Bereich aus der Liste auswählen." type="list">
      <formula1>=INDIRECT("'Parameter'!$F$5:$F$10")</formula1>
    </dataValidation>
    <dataValidation sqref="D5:D104" showErrorMessage="1" showInputMessage="1" allowBlank="1" errorTitle="Ungültige Gesprächsart" error="Bitte eine Gesprächsart aus der Liste auswählen." type="list">
      <formula1>=INDIRECT("'Parameter'!$E$5:$E$9")</formula1>
    </dataValidation>
    <dataValidation sqref="G5:G104" showErrorMessage="1" showInputMessage="1" allowBlank="1" errorTitle="Ungültiger Gesprächsstatus" error="Bitte einen Status aus der Liste auswählen." type="list">
      <formula1>=INDIRECT("'Parameter'!$D$5:$D$8")</formula1>
    </dataValidation>
    <dataValidation sqref="H5:H104" showErrorMessage="1" showInputMessage="1" allowBlank="1" errorTitle="Ungültige Einschätzung" error="Bitte eine Einschätzung aus der Liste auswählen." type="list">
      <formula1>=INDIRECT("'Parameter'!$H$5:$H$7")</formula1>
    </dataValidation>
    <dataValidation sqref="K5:K104" showErrorMessage="1" showInputMessage="1" allowBlank="1" errorTitle="Unplausibler Folgetermin" error="Der nächste Check darf nicht vor dem Gespräch liegen und höchstens zwei Jahre in der Zukunft liegen." type="custom">
      <formula1>=OR(K5="",AND(ISNUMBER(K5),OR(B5="",K5&gt;=B5),K5&lt;=TODAY()+730))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22" customWidth="1" min="4" max="4"/>
    <col width="13" customWidth="1" min="5" max="5"/>
    <col width="13" customWidth="1" min="6" max="6"/>
    <col width="18" customWidth="1" min="7" max="7"/>
    <col width="14" customWidth="1" min="8" max="8"/>
    <col width="13" customWidth="1" min="9" max="9"/>
    <col width="12" customWidth="1" min="10" max="10"/>
    <col width="24" customWidth="1" min="11" max="11"/>
    <col width="16" customWidth="1" min="12" max="12"/>
    <col width="16" customWidth="1" min="13" max="13"/>
    <col width="26" customWidth="1" min="14" max="14"/>
  </cols>
  <sheetData>
    <row r="1" ht="30" customHeight="1">
      <c r="A1" s="1" t="inlineStr">
        <is>
          <t>Folgemaßnahmen</t>
        </is>
      </c>
    </row>
    <row r="2" ht="30" customHeight="1">
      <c r="A2" s="2" t="inlineStr">
        <is>
          <t>Fiktive Maßnahmen zu den Gesprächen. Gesprächsdatum und Bereich werden über die Gespräch-ID gesucht.</t>
        </is>
      </c>
    </row>
    <row r="3"/>
    <row r="4" ht="32" customHeight="1">
      <c r="A4" s="14" t="inlineStr">
        <is>
          <t>Maßnahme-ID</t>
        </is>
      </c>
      <c r="B4" s="14" t="inlineStr">
        <is>
          <t>Gespräch-ID</t>
        </is>
      </c>
      <c r="C4" s="14" t="inlineStr">
        <is>
          <t>Beschreibung</t>
        </is>
      </c>
      <c r="D4" s="14" t="inlineStr">
        <is>
          <t>Zuständig (fiktiv)</t>
        </is>
      </c>
      <c r="E4" s="14" t="inlineStr">
        <is>
          <t>Startdatum</t>
        </is>
      </c>
      <c r="F4" s="14" t="inlineStr">
        <is>
          <t>Fällig am</t>
        </is>
      </c>
      <c r="G4" s="14" t="inlineStr">
        <is>
          <t>Status</t>
        </is>
      </c>
      <c r="H4" s="14" t="inlineStr">
        <is>
          <t>Erledigt am</t>
        </is>
      </c>
      <c r="I4" s="14" t="inlineStr">
        <is>
          <t>Fortschritt</t>
        </is>
      </c>
      <c r="J4" s="14" t="inlineStr">
        <is>
          <t>Resttage</t>
        </is>
      </c>
      <c r="K4" s="14" t="inlineStr">
        <is>
          <t>Friststatus</t>
        </is>
      </c>
      <c r="L4" s="14" t="inlineStr">
        <is>
          <t>Gesprächsdatum</t>
        </is>
      </c>
      <c r="M4" s="14" t="inlineStr">
        <is>
          <t>Bereich</t>
        </is>
      </c>
      <c r="N4" s="14" t="inlineStr">
        <is>
          <t>Datenprüfung</t>
        </is>
      </c>
    </row>
    <row r="5" ht="37" customHeight="1">
      <c r="A5" s="15" t="inlineStr">
        <is>
          <t>MA-2026-001</t>
        </is>
      </c>
      <c r="B5" s="15" t="inlineStr">
        <is>
          <t>MG-2026-001</t>
        </is>
      </c>
      <c r="C5" s="15" t="inlineStr">
        <is>
          <t>Übergabecheck in zwei Schichten testen</t>
        </is>
      </c>
      <c r="D5" s="15" t="inlineStr">
        <is>
          <t>FIK-ASTER</t>
        </is>
      </c>
      <c r="E5" s="26" t="n">
        <v>46199</v>
      </c>
      <c r="F5" s="26" t="n">
        <v>46213</v>
      </c>
      <c r="G5" s="15" t="inlineStr">
        <is>
          <t>Erledigt</t>
        </is>
      </c>
      <c r="H5" s="26" t="n">
        <v>46211</v>
      </c>
      <c r="I5" s="19" t="n">
        <v>1</v>
      </c>
      <c r="J5" s="17">
        <f>IF(OR($A5="",$F5="",$G5="",$G5=Parameter!$G$7,$G5=Parameter!$G$8),"",$F5-TODAY())</f>
        <v/>
      </c>
      <c r="K5" s="4">
        <f>IF($A5="","",IF(OR($B5="",$C5="",$F5="",$G5=""),"Angaben fehlen",IF($G5=Parameter!$G$7,IF($H5="","Erledigt-Datum fehlt",IF($H5&lt;=$F5,"Erledigt fristgerecht","Erledigt verspätet")),IF($G5=Parameter!$G$8,"Zurückgestellt",IF($F5&lt;TODAY(),"Überfällig",IF($F5&lt;=TODAY()+Parameter!$B$6,"Bald fällig","Im Plan"))))))</f>
        <v/>
      </c>
      <c r="L5" s="27">
        <f>IF($B5="","",IFERROR(VLOOKUP($B5,'Gespräche'!$A$5:$N$104,2,FALSE),""))</f>
        <v/>
      </c>
      <c r="M5" s="4">
        <f>IF($B5="","",IFERROR(VLOOKUP($B5,'Gespräche'!$A$5:$N$104,3,FALSE),""))</f>
        <v/>
      </c>
      <c r="N5" s="4">
        <f>IF($A5="","",IF(OR($B5="",$C5="",$F5="",$G5=""),"Pflichtangabe fehlt",IF($L5="","Gespräch-ID prüfen",IF(AND($E5&lt;&gt;"",$F5&lt;&gt;"",$F5&lt;$E5),"Datumsfolge prüfen",IF(AND($G5=Parameter!$G$7,$H5=""),"Erledigt-Datum fehlt",IF(AND($I5=1,$G5&lt;&gt;Parameter!$G$7),"Status/Fortschritt prüfen",IF(AND($G5=Parameter!$G$7,$I5&lt;&gt;1),"Fortschritt prüfen","Plausibel"))))))</f>
        <v/>
      </c>
    </row>
    <row r="6" ht="37" customHeight="1">
      <c r="A6" s="15" t="inlineStr">
        <is>
          <t>MA-2026-002</t>
        </is>
      </c>
      <c r="B6" s="15" t="inlineStr">
        <is>
          <t>MG-2026-002</t>
        </is>
      </c>
      <c r="C6" s="15" t="inlineStr">
        <is>
          <t>Kurze Rückmeldung nach belasteter Serviceschicht</t>
        </is>
      </c>
      <c r="D6" s="15" t="inlineStr">
        <is>
          <t>FIK-Leitung Süd</t>
        </is>
      </c>
      <c r="E6" s="26" t="n">
        <v>46229</v>
      </c>
      <c r="F6" s="26" t="n">
        <v>46263</v>
      </c>
      <c r="G6" s="15" t="inlineStr">
        <is>
          <t>Offen</t>
        </is>
      </c>
      <c r="H6" s="26" t="inlineStr"/>
      <c r="I6" s="19" t="n">
        <v>0.25</v>
      </c>
      <c r="J6" s="18">
        <f>IF(OR($A6="",$F6="",$G6="",$G6=Parameter!$G$7,$G6=Parameter!$G$8),"",$F6-TODAY())</f>
        <v/>
      </c>
      <c r="K6" s="7">
        <f>IF($A6="","",IF(OR($B6="",$C6="",$F6="",$G6=""),"Angaben fehlen",IF($G6=Parameter!$G$7,IF($H6="","Erledigt-Datum fehlt",IF($H6&lt;=$F6,"Erledigt fristgerecht","Erledigt verspätet")),IF($G6=Parameter!$G$8,"Zurückgestellt",IF($F6&lt;TODAY(),"Überfällig",IF($F6&lt;=TODAY()+Parameter!$B$6,"Bald fällig","Im Plan"))))))</f>
        <v/>
      </c>
      <c r="L6" s="28">
        <f>IF($B6="","",IFERROR(VLOOKUP($B6,'Gespräche'!$A$5:$N$104,2,FALSE),""))</f>
        <v/>
      </c>
      <c r="M6" s="7">
        <f>IF($B6="","",IFERROR(VLOOKUP($B6,'Gespräche'!$A$5:$N$104,3,FALSE),""))</f>
        <v/>
      </c>
      <c r="N6" s="7">
        <f>IF($A6="","",IF(OR($B6="",$C6="",$F6="",$G6=""),"Pflichtangabe fehlt",IF($L6="","Gespräch-ID prüfen",IF(AND($E6&lt;&gt;"",$F6&lt;&gt;"",$F6&lt;$E6),"Datumsfolge prüfen",IF(AND($G6=Parameter!$G$7,$H6=""),"Erledigt-Datum fehlt",IF(AND($I6=1,$G6&lt;&gt;Parameter!$G$7),"Status/Fortschritt prüfen",IF(AND($G6=Parameter!$G$7,$I6&lt;&gt;1),"Fortschritt prüfen","Plausibel"))))))</f>
        <v/>
      </c>
    </row>
    <row r="7" ht="37" customHeight="1">
      <c r="A7" s="15" t="inlineStr">
        <is>
          <t>MA-2026-003</t>
        </is>
      </c>
      <c r="B7" s="15" t="inlineStr">
        <is>
          <t>MG-2026-004</t>
        </is>
      </c>
      <c r="C7" s="15" t="inlineStr">
        <is>
          <t>Rollenrunde für Bankett schriftlich vorbereiten</t>
        </is>
      </c>
      <c r="D7" s="15" t="inlineStr">
        <is>
          <t>FIK-DISTEL</t>
        </is>
      </c>
      <c r="E7" s="26" t="n">
        <v>46266</v>
      </c>
      <c r="F7" s="26" t="n">
        <v>46277</v>
      </c>
      <c r="G7" s="15" t="inlineStr">
        <is>
          <t>In Arbeit</t>
        </is>
      </c>
      <c r="H7" s="26" t="inlineStr"/>
      <c r="I7" s="19" t="n">
        <v>0.6</v>
      </c>
      <c r="J7" s="17">
        <f>IF(OR($A7="",$F7="",$G7="",$G7=Parameter!$G$7,$G7=Parameter!$G$8),"",$F7-TODAY())</f>
        <v/>
      </c>
      <c r="K7" s="4">
        <f>IF($A7="","",IF(OR($B7="",$C7="",$F7="",$G7=""),"Angaben fehlen",IF($G7=Parameter!$G$7,IF($H7="","Erledigt-Datum fehlt",IF($H7&lt;=$F7,"Erledigt fristgerecht","Erledigt verspätet")),IF($G7=Parameter!$G$8,"Zurückgestellt",IF($F7&lt;TODAY(),"Überfällig",IF($F7&lt;=TODAY()+Parameter!$B$6,"Bald fällig","Im Plan"))))))</f>
        <v/>
      </c>
      <c r="L7" s="27">
        <f>IF($B7="","",IFERROR(VLOOKUP($B7,'Gespräche'!$A$5:$N$104,2,FALSE),""))</f>
        <v/>
      </c>
      <c r="M7" s="4">
        <f>IF($B7="","",IFERROR(VLOOKUP($B7,'Gespräche'!$A$5:$N$104,3,FALSE),""))</f>
        <v/>
      </c>
      <c r="N7" s="4">
        <f>IF($A7="","",IF(OR($B7="",$C7="",$F7="",$G7=""),"Pflichtangabe fehlt",IF($L7="","Gespräch-ID prüfen",IF(AND($E7&lt;&gt;"",$F7&lt;&gt;"",$F7&lt;$E7),"Datumsfolge prüfen",IF(AND($G7=Parameter!$G$7,$H7=""),"Erledigt-Datum fehlt",IF(AND($I7=1,$G7&lt;&gt;Parameter!$G$7),"Status/Fortschritt prüfen",IF(AND($G7=Parameter!$G$7,$I7&lt;&gt;1),"Fortschritt prüfen","Plausibel"))))))</f>
        <v/>
      </c>
    </row>
    <row r="8" ht="37" customHeight="1">
      <c r="A8" s="15" t="inlineStr">
        <is>
          <t>MA-2026-004</t>
        </is>
      </c>
      <c r="B8" s="15" t="inlineStr">
        <is>
          <t>MG-2026-001</t>
        </is>
      </c>
      <c r="C8" s="15" t="inlineStr">
        <is>
          <t>Ergebnis des Übergabetests besprechen</t>
        </is>
      </c>
      <c r="D8" s="15" t="inlineStr">
        <is>
          <t>FIK-Leitung Nord</t>
        </is>
      </c>
      <c r="E8" s="26" t="n">
        <v>46218</v>
      </c>
      <c r="F8" s="26" t="n">
        <v>46238</v>
      </c>
      <c r="G8" s="15" t="inlineStr">
        <is>
          <t>Erledigt</t>
        </is>
      </c>
      <c r="H8" s="26" t="n">
        <v>46243</v>
      </c>
      <c r="I8" s="19" t="n">
        <v>1</v>
      </c>
      <c r="J8" s="18">
        <f>IF(OR($A8="",$F8="",$G8="",$G8=Parameter!$G$7,$G8=Parameter!$G$8),"",$F8-TODAY())</f>
        <v/>
      </c>
      <c r="K8" s="7">
        <f>IF($A8="","",IF(OR($B8="",$C8="",$F8="",$G8=""),"Angaben fehlen",IF($G8=Parameter!$G$7,IF($H8="","Erledigt-Datum fehlt",IF($H8&lt;=$F8,"Erledigt fristgerecht","Erledigt verspätet")),IF($G8=Parameter!$G$8,"Zurückgestellt",IF($F8&lt;TODAY(),"Überfällig",IF($F8&lt;=TODAY()+Parameter!$B$6,"Bald fällig","Im Plan"))))))</f>
        <v/>
      </c>
      <c r="L8" s="28">
        <f>IF($B8="","",IFERROR(VLOOKUP($B8,'Gespräche'!$A$5:$N$104,2,FALSE),""))</f>
        <v/>
      </c>
      <c r="M8" s="7">
        <f>IF($B8="","",IFERROR(VLOOKUP($B8,'Gespräche'!$A$5:$N$104,3,FALSE),""))</f>
        <v/>
      </c>
      <c r="N8" s="7">
        <f>IF($A8="","",IF(OR($B8="",$C8="",$F8="",$G8=""),"Pflichtangabe fehlt",IF($L8="","Gespräch-ID prüfen",IF(AND($E8&lt;&gt;"",$F8&lt;&gt;"",$F8&lt;$E8),"Datumsfolge prüfen",IF(AND($G8=Parameter!$G$7,$H8=""),"Erledigt-Datum fehlt",IF(AND($I8=1,$G8&lt;&gt;Parameter!$G$7),"Status/Fortschritt prüfen",IF(AND($G8=Parameter!$G$7,$I8&lt;&gt;1),"Fortschritt prüfen","Plausibel"))))))</f>
        <v/>
      </c>
    </row>
    <row r="9" ht="37" customHeight="1">
      <c r="A9" s="15" t="inlineStr">
        <is>
          <t>MA-2026-005</t>
        </is>
      </c>
      <c r="B9" s="15" t="inlineStr">
        <is>
          <t>MG-2026-005</t>
        </is>
      </c>
      <c r="C9" s="15" t="inlineStr">
        <is>
          <t>Probezeitgespräch mit Beobachtungspunkten vorbereiten</t>
        </is>
      </c>
      <c r="D9" s="15" t="inlineStr">
        <is>
          <t>FIK-Leitung Ost</t>
        </is>
      </c>
      <c r="E9" s="26" t="n">
        <v>46273</v>
      </c>
      <c r="F9" s="26" t="n">
        <v>46293</v>
      </c>
      <c r="G9" s="15" t="inlineStr">
        <is>
          <t>Offen</t>
        </is>
      </c>
      <c r="H9" s="26" t="inlineStr"/>
      <c r="I9" s="19" t="n">
        <v>0.1</v>
      </c>
      <c r="J9" s="17">
        <f>IF(OR($A9="",$F9="",$G9="",$G9=Parameter!$G$7,$G9=Parameter!$G$8),"",$F9-TODAY())</f>
        <v/>
      </c>
      <c r="K9" s="4">
        <f>IF($A9="","",IF(OR($B9="",$C9="",$F9="",$G9=""),"Angaben fehlen",IF($G9=Parameter!$G$7,IF($H9="","Erledigt-Datum fehlt",IF($H9&lt;=$F9,"Erledigt fristgerecht","Erledigt verspätet")),IF($G9=Parameter!$G$8,"Zurückgestellt",IF($F9&lt;TODAY(),"Überfällig",IF($F9&lt;=TODAY()+Parameter!$B$6,"Bald fällig","Im Plan"))))))</f>
        <v/>
      </c>
      <c r="L9" s="27">
        <f>IF($B9="","",IFERROR(VLOOKUP($B9,'Gespräche'!$A$5:$N$104,2,FALSE),""))</f>
        <v/>
      </c>
      <c r="M9" s="4">
        <f>IF($B9="","",IFERROR(VLOOKUP($B9,'Gespräche'!$A$5:$N$104,3,FALSE),""))</f>
        <v/>
      </c>
      <c r="N9" s="4">
        <f>IF($A9="","",IF(OR($B9="",$C9="",$F9="",$G9=""),"Pflichtangabe fehlt",IF($L9="","Gespräch-ID prüfen",IF(AND($E9&lt;&gt;"",$F9&lt;&gt;"",$F9&lt;$E9),"Datumsfolge prüfen",IF(AND($G9=Parameter!$G$7,$H9=""),"Erledigt-Datum fehlt",IF(AND($I9=1,$G9&lt;&gt;Parameter!$G$7),"Status/Fortschritt prüfen",IF(AND($G9=Parameter!$G$7,$I9&lt;&gt;1),"Fortschritt prüfen","Plausibel"))))))</f>
        <v/>
      </c>
    </row>
    <row r="10" ht="37" customHeight="1">
      <c r="A10" s="15" t="inlineStr">
        <is>
          <t>MA-2026-006</t>
        </is>
      </c>
      <c r="B10" s="15" t="inlineStr">
        <is>
          <t>MG-2026-006</t>
        </is>
      </c>
      <c r="C10" s="15" t="inlineStr">
        <is>
          <t>Ablageschritte als kurze Prüfliste festhalten</t>
        </is>
      </c>
      <c r="D10" s="15" t="inlineStr">
        <is>
          <t>FIK-FARN</t>
        </is>
      </c>
      <c r="E10" s="26" t="n">
        <v>46261</v>
      </c>
      <c r="F10" s="26" t="n">
        <v>46272</v>
      </c>
      <c r="G10" s="15" t="inlineStr">
        <is>
          <t>In Arbeit</t>
        </is>
      </c>
      <c r="H10" s="26" t="inlineStr"/>
      <c r="I10" s="19" t="n">
        <v>0.7</v>
      </c>
      <c r="J10" s="18">
        <f>IF(OR($A10="",$F10="",$G10="",$G10=Parameter!$G$7,$G10=Parameter!$G$8),"",$F10-TODAY())</f>
        <v/>
      </c>
      <c r="K10" s="7">
        <f>IF($A10="","",IF(OR($B10="",$C10="",$F10="",$G10=""),"Angaben fehlen",IF($G10=Parameter!$G$7,IF($H10="","Erledigt-Datum fehlt",IF($H10&lt;=$F10,"Erledigt fristgerecht","Erledigt verspätet")),IF($G10=Parameter!$G$8,"Zurückgestellt",IF($F10&lt;TODAY(),"Überfällig",IF($F10&lt;=TODAY()+Parameter!$B$6,"Bald fällig","Im Plan"))))))</f>
        <v/>
      </c>
      <c r="L10" s="28">
        <f>IF($B10="","",IFERROR(VLOOKUP($B10,'Gespräche'!$A$5:$N$104,2,FALSE),""))</f>
        <v/>
      </c>
      <c r="M10" s="7">
        <f>IF($B10="","",IFERROR(VLOOKUP($B10,'Gespräche'!$A$5:$N$104,3,FALSE),""))</f>
        <v/>
      </c>
      <c r="N10" s="7">
        <f>IF($A10="","",IF(OR($B10="",$C10="",$F10="",$G10=""),"Pflichtangabe fehlt",IF($L10="","Gespräch-ID prüfen",IF(AND($E10&lt;&gt;"",$F10&lt;&gt;"",$F10&lt;$E10),"Datumsfolge prüfen",IF(AND($G10=Parameter!$G$7,$H10=""),"Erledigt-Datum fehlt",IF(AND($I10=1,$G10&lt;&gt;Parameter!$G$7),"Status/Fortschritt prüfen",IF(AND($G10=Parameter!$G$7,$I10&lt;&gt;1),"Fortschritt prüfen","Plausibel"))))))</f>
        <v/>
      </c>
    </row>
    <row r="11" ht="37" customHeight="1">
      <c r="A11" s="15" t="inlineStr">
        <is>
          <t>MA-2026-007</t>
        </is>
      </c>
      <c r="B11" s="15" t="inlineStr">
        <is>
          <t>MG-2026-009</t>
        </is>
      </c>
      <c r="C11" s="15" t="inlineStr">
        <is>
          <t>Wiedereinstiegsablauf nach neuem Termin abstimmen</t>
        </is>
      </c>
      <c r="D11" s="15" t="inlineStr">
        <is>
          <t>FIK-Leitung Süd</t>
        </is>
      </c>
      <c r="E11" s="26" t="n">
        <v>46273</v>
      </c>
      <c r="F11" s="26" t="n">
        <v>46303</v>
      </c>
      <c r="G11" s="15" t="inlineStr">
        <is>
          <t>Zurückgestellt</t>
        </is>
      </c>
      <c r="H11" s="26" t="inlineStr"/>
      <c r="I11" s="19" t="n">
        <v>0.2</v>
      </c>
      <c r="J11" s="17">
        <f>IF(OR($A11="",$F11="",$G11="",$G11=Parameter!$G$7,$G11=Parameter!$G$8),"",$F11-TODAY())</f>
        <v/>
      </c>
      <c r="K11" s="4">
        <f>IF($A11="","",IF(OR($B11="",$C11="",$F11="",$G11=""),"Angaben fehlen",IF($G11=Parameter!$G$7,IF($H11="","Erledigt-Datum fehlt",IF($H11&lt;=$F11,"Erledigt fristgerecht","Erledigt verspätet")),IF($G11=Parameter!$G$8,"Zurückgestellt",IF($F11&lt;TODAY(),"Überfällig",IF($F11&lt;=TODAY()+Parameter!$B$6,"Bald fällig","Im Plan"))))))</f>
        <v/>
      </c>
      <c r="L11" s="27">
        <f>IF($B11="","",IFERROR(VLOOKUP($B11,'Gespräche'!$A$5:$N$104,2,FALSE),""))</f>
        <v/>
      </c>
      <c r="M11" s="4">
        <f>IF($B11="","",IFERROR(VLOOKUP($B11,'Gespräche'!$A$5:$N$104,3,FALSE),""))</f>
        <v/>
      </c>
      <c r="N11" s="4">
        <f>IF($A11="","",IF(OR($B11="",$C11="",$F11="",$G11=""),"Pflichtangabe fehlt",IF($L11="","Gespräch-ID prüfen",IF(AND($E11&lt;&gt;"",$F11&lt;&gt;"",$F11&lt;$E11),"Datumsfolge prüfen",IF(AND($G11=Parameter!$G$7,$H11=""),"Erledigt-Datum fehlt",IF(AND($I11=1,$G11&lt;&gt;Parameter!$G$7),"Status/Fortschritt prüfen",IF(AND($G11=Parameter!$G$7,$I11&lt;&gt;1),"Fortschritt prüfen","Plausibel"))))))</f>
        <v/>
      </c>
    </row>
    <row r="12" ht="37" customHeight="1">
      <c r="A12" s="15" t="inlineStr">
        <is>
          <t>MA-2026-008</t>
        </is>
      </c>
      <c r="B12" s="15" t="inlineStr">
        <is>
          <t>MG-2026-004</t>
        </is>
      </c>
      <c r="C12" s="15" t="inlineStr">
        <is>
          <t>Rollenkarte am Veranstaltungsbrett hinterlegen</t>
        </is>
      </c>
      <c r="D12" s="15" t="inlineStr">
        <is>
          <t>FIK-DISTEL</t>
        </is>
      </c>
      <c r="E12" s="26" t="n">
        <v>46267</v>
      </c>
      <c r="F12" s="26" t="n">
        <v>46275</v>
      </c>
      <c r="G12" s="15" t="inlineStr">
        <is>
          <t>Erledigt</t>
        </is>
      </c>
      <c r="H12" s="26" t="inlineStr"/>
      <c r="I12" s="19" t="n">
        <v>1</v>
      </c>
      <c r="J12" s="18">
        <f>IF(OR($A12="",$F12="",$G12="",$G12=Parameter!$G$7,$G12=Parameter!$G$8),"",$F12-TODAY())</f>
        <v/>
      </c>
      <c r="K12" s="7">
        <f>IF($A12="","",IF(OR($B12="",$C12="",$F12="",$G12=""),"Angaben fehlen",IF($G12=Parameter!$G$7,IF($H12="","Erledigt-Datum fehlt",IF($H12&lt;=$F12,"Erledigt fristgerecht","Erledigt verspätet")),IF($G12=Parameter!$G$8,"Zurückgestellt",IF($F12&lt;TODAY(),"Überfällig",IF($F12&lt;=TODAY()+Parameter!$B$6,"Bald fällig","Im Plan"))))))</f>
        <v/>
      </c>
      <c r="L12" s="28">
        <f>IF($B12="","",IFERROR(VLOOKUP($B12,'Gespräche'!$A$5:$N$104,2,FALSE),""))</f>
        <v/>
      </c>
      <c r="M12" s="7">
        <f>IF($B12="","",IFERROR(VLOOKUP($B12,'Gespräche'!$A$5:$N$104,3,FALSE),""))</f>
        <v/>
      </c>
      <c r="N12" s="7">
        <f>IF($A12="","",IF(OR($B12="",$C12="",$F12="",$G12=""),"Pflichtangabe fehlt",IF($L12="","Gespräch-ID prüfen",IF(AND($E12&lt;&gt;"",$F12&lt;&gt;"",$F12&lt;$E12),"Datumsfolge prüfen",IF(AND($G12=Parameter!$G$7,$H12=""),"Erledigt-Datum fehlt",IF(AND($I12=1,$G12&lt;&gt;Parameter!$G$7),"Status/Fortschritt prüfen",IF(AND($G12=Parameter!$G$7,$I12&lt;&gt;1),"Fortschritt prüfen","Plausibel"))))))</f>
        <v/>
      </c>
    </row>
    <row r="13" ht="37" customHeight="1">
      <c r="A13" s="15" t="inlineStr">
        <is>
          <t>MA-2026-009</t>
        </is>
      </c>
      <c r="B13" s="15" t="inlineStr">
        <is>
          <t>MG-2026-004</t>
        </is>
      </c>
      <c r="C13" s="15" t="inlineStr">
        <is>
          <t>Kurze Nachbesprechung im Team durchführen</t>
        </is>
      </c>
      <c r="D13" s="15" t="inlineStr">
        <is>
          <t>FIK-Leitung Süd</t>
        </is>
      </c>
      <c r="E13" s="26" t="n">
        <v>46268</v>
      </c>
      <c r="F13" s="26" t="n">
        <v>46288</v>
      </c>
      <c r="G13" s="15" t="inlineStr">
        <is>
          <t>In Arbeit</t>
        </is>
      </c>
      <c r="H13" s="26" t="inlineStr"/>
      <c r="I13" s="19" t="n">
        <v>1</v>
      </c>
      <c r="J13" s="17">
        <f>IF(OR($A13="",$F13="",$G13="",$G13=Parameter!$G$7,$G13=Parameter!$G$8),"",$F13-TODAY())</f>
        <v/>
      </c>
      <c r="K13" s="4">
        <f>IF($A13="","",IF(OR($B13="",$C13="",$F13="",$G13=""),"Angaben fehlen",IF($G13=Parameter!$G$7,IF($H13="","Erledigt-Datum fehlt",IF($H13&lt;=$F13,"Erledigt fristgerecht","Erledigt verspätet")),IF($G13=Parameter!$G$8,"Zurückgestellt",IF($F13&lt;TODAY(),"Überfällig",IF($F13&lt;=TODAY()+Parameter!$B$6,"Bald fällig","Im Plan"))))))</f>
        <v/>
      </c>
      <c r="L13" s="27">
        <f>IF($B13="","",IFERROR(VLOOKUP($B13,'Gespräche'!$A$5:$N$104,2,FALSE),""))</f>
        <v/>
      </c>
      <c r="M13" s="4">
        <f>IF($B13="","",IFERROR(VLOOKUP($B13,'Gespräche'!$A$5:$N$104,3,FALSE),""))</f>
        <v/>
      </c>
      <c r="N13" s="4">
        <f>IF($A13="","",IF(OR($B13="",$C13="",$F13="",$G13=""),"Pflichtangabe fehlt",IF($L13="","Gespräch-ID prüfen",IF(AND($E13&lt;&gt;"",$F13&lt;&gt;"",$F13&lt;$E13),"Datumsfolge prüfen",IF(AND($G13=Parameter!$G$7,$H13=""),"Erledigt-Datum fehlt",IF(AND($I13=1,$G13&lt;&gt;Parameter!$G$7),"Status/Fortschritt prüfen",IF(AND($G13=Parameter!$G$7,$I13&lt;&gt;1),"Fortschritt prüfen","Plausibel"))))))</f>
        <v/>
      </c>
    </row>
    <row r="14" ht="37" customHeight="1">
      <c r="A14" s="15" t="inlineStr">
        <is>
          <t>MA-2026-010</t>
        </is>
      </c>
      <c r="B14" s="15" t="inlineStr">
        <is>
          <t>MG-2026-005</t>
        </is>
      </c>
      <c r="C14" s="15" t="inlineStr">
        <is>
          <t>Fragen für den nächsten Check sammeln</t>
        </is>
      </c>
      <c r="D14" s="15" t="inlineStr">
        <is>
          <t>FIK-ERLE</t>
        </is>
      </c>
      <c r="E14" s="26" t="n">
        <v>46276</v>
      </c>
      <c r="F14" s="26" t="n">
        <v>46303</v>
      </c>
      <c r="G14" s="15" t="inlineStr">
        <is>
          <t>Offen</t>
        </is>
      </c>
      <c r="H14" s="26" t="inlineStr"/>
      <c r="I14" s="19" t="n">
        <v>0</v>
      </c>
      <c r="J14" s="18">
        <f>IF(OR($A14="",$F14="",$G14="",$G14=Parameter!$G$7,$G14=Parameter!$G$8),"",$F14-TODAY())</f>
        <v/>
      </c>
      <c r="K14" s="7">
        <f>IF($A14="","",IF(OR($B14="",$C14="",$F14="",$G14=""),"Angaben fehlen",IF($G14=Parameter!$G$7,IF($H14="","Erledigt-Datum fehlt",IF($H14&lt;=$F14,"Erledigt fristgerecht","Erledigt verspätet")),IF($G14=Parameter!$G$8,"Zurückgestellt",IF($F14&lt;TODAY(),"Überfällig",IF($F14&lt;=TODAY()+Parameter!$B$6,"Bald fällig","Im Plan"))))))</f>
        <v/>
      </c>
      <c r="L14" s="28">
        <f>IF($B14="","",IFERROR(VLOOKUP($B14,'Gespräche'!$A$5:$N$104,2,FALSE),""))</f>
        <v/>
      </c>
      <c r="M14" s="7">
        <f>IF($B14="","",IFERROR(VLOOKUP($B14,'Gespräche'!$A$5:$N$104,3,FALSE),""))</f>
        <v/>
      </c>
      <c r="N14" s="7">
        <f>IF($A14="","",IF(OR($B14="",$C14="",$F14="",$G14=""),"Pflichtangabe fehlt",IF($L14="","Gespräch-ID prüfen",IF(AND($E14&lt;&gt;"",$F14&lt;&gt;"",$F14&lt;$E14),"Datumsfolge prüfen",IF(AND($G14=Parameter!$G$7,$H14=""),"Erledigt-Datum fehlt",IF(AND($I14=1,$G14&lt;&gt;Parameter!$G$7),"Status/Fortschritt prüfen",IF(AND($G14=Parameter!$G$7,$I14&lt;&gt;1),"Fortschritt prüfen","Plausibel"))))))</f>
        <v/>
      </c>
    </row>
    <row r="15" ht="23" customHeight="1">
      <c r="A15" s="15" t="n"/>
      <c r="B15" s="15" t="n"/>
      <c r="C15" s="15" t="n"/>
      <c r="D15" s="15" t="n"/>
      <c r="E15" s="26" t="n"/>
      <c r="F15" s="26" t="n"/>
      <c r="G15" s="15" t="n"/>
      <c r="H15" s="26" t="n"/>
      <c r="I15" s="19" t="n"/>
      <c r="J15" s="17">
        <f>IF(OR($A15="",$F15="",$G15="",$G15=Parameter!$G$7,$G15=Parameter!$G$8),"",$F15-TODAY())</f>
        <v/>
      </c>
      <c r="K15" s="4">
        <f>IF($A15="","",IF(OR($B15="",$C15="",$F15="",$G15=""),"Angaben fehlen",IF($G15=Parameter!$G$7,IF($H15="","Erledigt-Datum fehlt",IF($H15&lt;=$F15,"Erledigt fristgerecht","Erledigt verspätet")),IF($G15=Parameter!$G$8,"Zurückgestellt",IF($F15&lt;TODAY(),"Überfällig",IF($F15&lt;=TODAY()+Parameter!$B$6,"Bald fällig","Im Plan"))))))</f>
        <v/>
      </c>
      <c r="L15" s="27">
        <f>IF($B15="","",IFERROR(VLOOKUP($B15,'Gespräche'!$A$5:$N$104,2,FALSE),""))</f>
        <v/>
      </c>
      <c r="M15" s="4">
        <f>IF($B15="","",IFERROR(VLOOKUP($B15,'Gespräche'!$A$5:$N$104,3,FALSE),""))</f>
        <v/>
      </c>
      <c r="N15" s="4">
        <f>IF($A15="","",IF(OR($B15="",$C15="",$F15="",$G15=""),"Pflichtangabe fehlt",IF($L15="","Gespräch-ID prüfen",IF(AND($E15&lt;&gt;"",$F15&lt;&gt;"",$F15&lt;$E15),"Datumsfolge prüfen",IF(AND($G15=Parameter!$G$7,$H15=""),"Erledigt-Datum fehlt",IF(AND($I15=1,$G15&lt;&gt;Parameter!$G$7),"Status/Fortschritt prüfen",IF(AND($G15=Parameter!$G$7,$I15&lt;&gt;1),"Fortschritt prüfen","Plausibel"))))))</f>
        <v/>
      </c>
    </row>
    <row r="16" ht="23" customHeight="1">
      <c r="A16" s="15" t="n"/>
      <c r="B16" s="15" t="n"/>
      <c r="C16" s="15" t="n"/>
      <c r="D16" s="15" t="n"/>
      <c r="E16" s="26" t="n"/>
      <c r="F16" s="26" t="n"/>
      <c r="G16" s="15" t="n"/>
      <c r="H16" s="26" t="n"/>
      <c r="I16" s="19" t="n"/>
      <c r="J16" s="18">
        <f>IF(OR($A16="",$F16="",$G16="",$G16=Parameter!$G$7,$G16=Parameter!$G$8),"",$F16-TODAY())</f>
        <v/>
      </c>
      <c r="K16" s="7">
        <f>IF($A16="","",IF(OR($B16="",$C16="",$F16="",$G16=""),"Angaben fehlen",IF($G16=Parameter!$G$7,IF($H16="","Erledigt-Datum fehlt",IF($H16&lt;=$F16,"Erledigt fristgerecht","Erledigt verspätet")),IF($G16=Parameter!$G$8,"Zurückgestellt",IF($F16&lt;TODAY(),"Überfällig",IF($F16&lt;=TODAY()+Parameter!$B$6,"Bald fällig","Im Plan"))))))</f>
        <v/>
      </c>
      <c r="L16" s="28">
        <f>IF($B16="","",IFERROR(VLOOKUP($B16,'Gespräche'!$A$5:$N$104,2,FALSE),""))</f>
        <v/>
      </c>
      <c r="M16" s="7">
        <f>IF($B16="","",IFERROR(VLOOKUP($B16,'Gespräche'!$A$5:$N$104,3,FALSE),""))</f>
        <v/>
      </c>
      <c r="N16" s="7">
        <f>IF($A16="","",IF(OR($B16="",$C16="",$F16="",$G16=""),"Pflichtangabe fehlt",IF($L16="","Gespräch-ID prüfen",IF(AND($E16&lt;&gt;"",$F16&lt;&gt;"",$F16&lt;$E16),"Datumsfolge prüfen",IF(AND($G16=Parameter!$G$7,$H16=""),"Erledigt-Datum fehlt",IF(AND($I16=1,$G16&lt;&gt;Parameter!$G$7),"Status/Fortschritt prüfen",IF(AND($G16=Parameter!$G$7,$I16&lt;&gt;1),"Fortschritt prüfen","Plausibel"))))))</f>
        <v/>
      </c>
    </row>
    <row r="17" ht="23" customHeight="1">
      <c r="A17" s="15" t="n"/>
      <c r="B17" s="15" t="n"/>
      <c r="C17" s="15" t="n"/>
      <c r="D17" s="15" t="n"/>
      <c r="E17" s="26" t="n"/>
      <c r="F17" s="26" t="n"/>
      <c r="G17" s="15" t="n"/>
      <c r="H17" s="26" t="n"/>
      <c r="I17" s="19" t="n"/>
      <c r="J17" s="17">
        <f>IF(OR($A17="",$F17="",$G17="",$G17=Parameter!$G$7,$G17=Parameter!$G$8),"",$F17-TODAY())</f>
        <v/>
      </c>
      <c r="K17" s="4">
        <f>IF($A17="","",IF(OR($B17="",$C17="",$F17="",$G17=""),"Angaben fehlen",IF($G17=Parameter!$G$7,IF($H17="","Erledigt-Datum fehlt",IF($H17&lt;=$F17,"Erledigt fristgerecht","Erledigt verspätet")),IF($G17=Parameter!$G$8,"Zurückgestellt",IF($F17&lt;TODAY(),"Überfällig",IF($F17&lt;=TODAY()+Parameter!$B$6,"Bald fällig","Im Plan"))))))</f>
        <v/>
      </c>
      <c r="L17" s="27">
        <f>IF($B17="","",IFERROR(VLOOKUP($B17,'Gespräche'!$A$5:$N$104,2,FALSE),""))</f>
        <v/>
      </c>
      <c r="M17" s="4">
        <f>IF($B17="","",IFERROR(VLOOKUP($B17,'Gespräche'!$A$5:$N$104,3,FALSE),""))</f>
        <v/>
      </c>
      <c r="N17" s="4">
        <f>IF($A17="","",IF(OR($B17="",$C17="",$F17="",$G17=""),"Pflichtangabe fehlt",IF($L17="","Gespräch-ID prüfen",IF(AND($E17&lt;&gt;"",$F17&lt;&gt;"",$F17&lt;$E17),"Datumsfolge prüfen",IF(AND($G17=Parameter!$G$7,$H17=""),"Erledigt-Datum fehlt",IF(AND($I17=1,$G17&lt;&gt;Parameter!$G$7),"Status/Fortschritt prüfen",IF(AND($G17=Parameter!$G$7,$I17&lt;&gt;1),"Fortschritt prüfen","Plausibel"))))))</f>
        <v/>
      </c>
    </row>
    <row r="18" ht="23" customHeight="1">
      <c r="A18" s="15" t="n"/>
      <c r="B18" s="15" t="n"/>
      <c r="C18" s="15" t="n"/>
      <c r="D18" s="15" t="n"/>
      <c r="E18" s="26" t="n"/>
      <c r="F18" s="26" t="n"/>
      <c r="G18" s="15" t="n"/>
      <c r="H18" s="26" t="n"/>
      <c r="I18" s="19" t="n"/>
      <c r="J18" s="18">
        <f>IF(OR($A18="",$F18="",$G18="",$G18=Parameter!$G$7,$G18=Parameter!$G$8),"",$F18-TODAY())</f>
        <v/>
      </c>
      <c r="K18" s="7">
        <f>IF($A18="","",IF(OR($B18="",$C18="",$F18="",$G18=""),"Angaben fehlen",IF($G18=Parameter!$G$7,IF($H18="","Erledigt-Datum fehlt",IF($H18&lt;=$F18,"Erledigt fristgerecht","Erledigt verspätet")),IF($G18=Parameter!$G$8,"Zurückgestellt",IF($F18&lt;TODAY(),"Überfällig",IF($F18&lt;=TODAY()+Parameter!$B$6,"Bald fällig","Im Plan"))))))</f>
        <v/>
      </c>
      <c r="L18" s="28">
        <f>IF($B18="","",IFERROR(VLOOKUP($B18,'Gespräche'!$A$5:$N$104,2,FALSE),""))</f>
        <v/>
      </c>
      <c r="M18" s="7">
        <f>IF($B18="","",IFERROR(VLOOKUP($B18,'Gespräche'!$A$5:$N$104,3,FALSE),""))</f>
        <v/>
      </c>
      <c r="N18" s="7">
        <f>IF($A18="","",IF(OR($B18="",$C18="",$F18="",$G18=""),"Pflichtangabe fehlt",IF($L18="","Gespräch-ID prüfen",IF(AND($E18&lt;&gt;"",$F18&lt;&gt;"",$F18&lt;$E18),"Datumsfolge prüfen",IF(AND($G18=Parameter!$G$7,$H18=""),"Erledigt-Datum fehlt",IF(AND($I18=1,$G18&lt;&gt;Parameter!$G$7),"Status/Fortschritt prüfen",IF(AND($G18=Parameter!$G$7,$I18&lt;&gt;1),"Fortschritt prüfen","Plausibel"))))))</f>
        <v/>
      </c>
    </row>
    <row r="19" ht="23" customHeight="1">
      <c r="A19" s="15" t="n"/>
      <c r="B19" s="15" t="n"/>
      <c r="C19" s="15" t="n"/>
      <c r="D19" s="15" t="n"/>
      <c r="E19" s="26" t="n"/>
      <c r="F19" s="26" t="n"/>
      <c r="G19" s="15" t="n"/>
      <c r="H19" s="26" t="n"/>
      <c r="I19" s="19" t="n"/>
      <c r="J19" s="17">
        <f>IF(OR($A19="",$F19="",$G19="",$G19=Parameter!$G$7,$G19=Parameter!$G$8),"",$F19-TODAY())</f>
        <v/>
      </c>
      <c r="K19" s="4">
        <f>IF($A19="","",IF(OR($B19="",$C19="",$F19="",$G19=""),"Angaben fehlen",IF($G19=Parameter!$G$7,IF($H19="","Erledigt-Datum fehlt",IF($H19&lt;=$F19,"Erledigt fristgerecht","Erledigt verspätet")),IF($G19=Parameter!$G$8,"Zurückgestellt",IF($F19&lt;TODAY(),"Überfällig",IF($F19&lt;=TODAY()+Parameter!$B$6,"Bald fällig","Im Plan"))))))</f>
        <v/>
      </c>
      <c r="L19" s="27">
        <f>IF($B19="","",IFERROR(VLOOKUP($B19,'Gespräche'!$A$5:$N$104,2,FALSE),""))</f>
        <v/>
      </c>
      <c r="M19" s="4">
        <f>IF($B19="","",IFERROR(VLOOKUP($B19,'Gespräche'!$A$5:$N$104,3,FALSE),""))</f>
        <v/>
      </c>
      <c r="N19" s="4">
        <f>IF($A19="","",IF(OR($B19="",$C19="",$F19="",$G19=""),"Pflichtangabe fehlt",IF($L19="","Gespräch-ID prüfen",IF(AND($E19&lt;&gt;"",$F19&lt;&gt;"",$F19&lt;$E19),"Datumsfolge prüfen",IF(AND($G19=Parameter!$G$7,$H19=""),"Erledigt-Datum fehlt",IF(AND($I19=1,$G19&lt;&gt;Parameter!$G$7),"Status/Fortschritt prüfen",IF(AND($G19=Parameter!$G$7,$I19&lt;&gt;1),"Fortschritt prüfen","Plausibel"))))))</f>
        <v/>
      </c>
    </row>
    <row r="20" ht="23" customHeight="1">
      <c r="A20" s="15" t="n"/>
      <c r="B20" s="15" t="n"/>
      <c r="C20" s="15" t="n"/>
      <c r="D20" s="15" t="n"/>
      <c r="E20" s="26" t="n"/>
      <c r="F20" s="26" t="n"/>
      <c r="G20" s="15" t="n"/>
      <c r="H20" s="26" t="n"/>
      <c r="I20" s="19" t="n"/>
      <c r="J20" s="18">
        <f>IF(OR($A20="",$F20="",$G20="",$G20=Parameter!$G$7,$G20=Parameter!$G$8),"",$F20-TODAY())</f>
        <v/>
      </c>
      <c r="K20" s="7">
        <f>IF($A20="","",IF(OR($B20="",$C20="",$F20="",$G20=""),"Angaben fehlen",IF($G20=Parameter!$G$7,IF($H20="","Erledigt-Datum fehlt",IF($H20&lt;=$F20,"Erledigt fristgerecht","Erledigt verspätet")),IF($G20=Parameter!$G$8,"Zurückgestellt",IF($F20&lt;TODAY(),"Überfällig",IF($F20&lt;=TODAY()+Parameter!$B$6,"Bald fällig","Im Plan"))))))</f>
        <v/>
      </c>
      <c r="L20" s="28">
        <f>IF($B20="","",IFERROR(VLOOKUP($B20,'Gespräche'!$A$5:$N$104,2,FALSE),""))</f>
        <v/>
      </c>
      <c r="M20" s="7">
        <f>IF($B20="","",IFERROR(VLOOKUP($B20,'Gespräche'!$A$5:$N$104,3,FALSE),""))</f>
        <v/>
      </c>
      <c r="N20" s="7">
        <f>IF($A20="","",IF(OR($B20="",$C20="",$F20="",$G20=""),"Pflichtangabe fehlt",IF($L20="","Gespräch-ID prüfen",IF(AND($E20&lt;&gt;"",$F20&lt;&gt;"",$F20&lt;$E20),"Datumsfolge prüfen",IF(AND($G20=Parameter!$G$7,$H20=""),"Erledigt-Datum fehlt",IF(AND($I20=1,$G20&lt;&gt;Parameter!$G$7),"Status/Fortschritt prüfen",IF(AND($G20=Parameter!$G$7,$I20&lt;&gt;1),"Fortschritt prüfen","Plausibel"))))))</f>
        <v/>
      </c>
    </row>
    <row r="21" ht="23" customHeight="1">
      <c r="A21" s="15" t="n"/>
      <c r="B21" s="15" t="n"/>
      <c r="C21" s="15" t="n"/>
      <c r="D21" s="15" t="n"/>
      <c r="E21" s="26" t="n"/>
      <c r="F21" s="26" t="n"/>
      <c r="G21" s="15" t="n"/>
      <c r="H21" s="26" t="n"/>
      <c r="I21" s="19" t="n"/>
      <c r="J21" s="17">
        <f>IF(OR($A21="",$F21="",$G21="",$G21=Parameter!$G$7,$G21=Parameter!$G$8),"",$F21-TODAY())</f>
        <v/>
      </c>
      <c r="K21" s="4">
        <f>IF($A21="","",IF(OR($B21="",$C21="",$F21="",$G21=""),"Angaben fehlen",IF($G21=Parameter!$G$7,IF($H21="","Erledigt-Datum fehlt",IF($H21&lt;=$F21,"Erledigt fristgerecht","Erledigt verspätet")),IF($G21=Parameter!$G$8,"Zurückgestellt",IF($F21&lt;TODAY(),"Überfällig",IF($F21&lt;=TODAY()+Parameter!$B$6,"Bald fällig","Im Plan"))))))</f>
        <v/>
      </c>
      <c r="L21" s="27">
        <f>IF($B21="","",IFERROR(VLOOKUP($B21,'Gespräche'!$A$5:$N$104,2,FALSE),""))</f>
        <v/>
      </c>
      <c r="M21" s="4">
        <f>IF($B21="","",IFERROR(VLOOKUP($B21,'Gespräche'!$A$5:$N$104,3,FALSE),""))</f>
        <v/>
      </c>
      <c r="N21" s="4">
        <f>IF($A21="","",IF(OR($B21="",$C21="",$F21="",$G21=""),"Pflichtangabe fehlt",IF($L21="","Gespräch-ID prüfen",IF(AND($E21&lt;&gt;"",$F21&lt;&gt;"",$F21&lt;$E21),"Datumsfolge prüfen",IF(AND($G21=Parameter!$G$7,$H21=""),"Erledigt-Datum fehlt",IF(AND($I21=1,$G21&lt;&gt;Parameter!$G$7),"Status/Fortschritt prüfen",IF(AND($G21=Parameter!$G$7,$I21&lt;&gt;1),"Fortschritt prüfen","Plausibel"))))))</f>
        <v/>
      </c>
    </row>
    <row r="22" ht="23" customHeight="1">
      <c r="A22" s="15" t="n"/>
      <c r="B22" s="15" t="n"/>
      <c r="C22" s="15" t="n"/>
      <c r="D22" s="15" t="n"/>
      <c r="E22" s="26" t="n"/>
      <c r="F22" s="26" t="n"/>
      <c r="G22" s="15" t="n"/>
      <c r="H22" s="26" t="n"/>
      <c r="I22" s="19" t="n"/>
      <c r="J22" s="18">
        <f>IF(OR($A22="",$F22="",$G22="",$G22=Parameter!$G$7,$G22=Parameter!$G$8),"",$F22-TODAY())</f>
        <v/>
      </c>
      <c r="K22" s="7">
        <f>IF($A22="","",IF(OR($B22="",$C22="",$F22="",$G22=""),"Angaben fehlen",IF($G22=Parameter!$G$7,IF($H22="","Erledigt-Datum fehlt",IF($H22&lt;=$F22,"Erledigt fristgerecht","Erledigt verspätet")),IF($G22=Parameter!$G$8,"Zurückgestellt",IF($F22&lt;TODAY(),"Überfällig",IF($F22&lt;=TODAY()+Parameter!$B$6,"Bald fällig","Im Plan"))))))</f>
        <v/>
      </c>
      <c r="L22" s="28">
        <f>IF($B22="","",IFERROR(VLOOKUP($B22,'Gespräche'!$A$5:$N$104,2,FALSE),""))</f>
        <v/>
      </c>
      <c r="M22" s="7">
        <f>IF($B22="","",IFERROR(VLOOKUP($B22,'Gespräche'!$A$5:$N$104,3,FALSE),""))</f>
        <v/>
      </c>
      <c r="N22" s="7">
        <f>IF($A22="","",IF(OR($B22="",$C22="",$F22="",$G22=""),"Pflichtangabe fehlt",IF($L22="","Gespräch-ID prüfen",IF(AND($E22&lt;&gt;"",$F22&lt;&gt;"",$F22&lt;$E22),"Datumsfolge prüfen",IF(AND($G22=Parameter!$G$7,$H22=""),"Erledigt-Datum fehlt",IF(AND($I22=1,$G22&lt;&gt;Parameter!$G$7),"Status/Fortschritt prüfen",IF(AND($G22=Parameter!$G$7,$I22&lt;&gt;1),"Fortschritt prüfen","Plausibel"))))))</f>
        <v/>
      </c>
    </row>
    <row r="23" ht="23" customHeight="1">
      <c r="A23" s="15" t="n"/>
      <c r="B23" s="15" t="n"/>
      <c r="C23" s="15" t="n"/>
      <c r="D23" s="15" t="n"/>
      <c r="E23" s="26" t="n"/>
      <c r="F23" s="26" t="n"/>
      <c r="G23" s="15" t="n"/>
      <c r="H23" s="26" t="n"/>
      <c r="I23" s="19" t="n"/>
      <c r="J23" s="17">
        <f>IF(OR($A23="",$F23="",$G23="",$G23=Parameter!$G$7,$G23=Parameter!$G$8),"",$F23-TODAY())</f>
        <v/>
      </c>
      <c r="K23" s="4">
        <f>IF($A23="","",IF(OR($B23="",$C23="",$F23="",$G23=""),"Angaben fehlen",IF($G23=Parameter!$G$7,IF($H23="","Erledigt-Datum fehlt",IF($H23&lt;=$F23,"Erledigt fristgerecht","Erledigt verspätet")),IF($G23=Parameter!$G$8,"Zurückgestellt",IF($F23&lt;TODAY(),"Überfällig",IF($F23&lt;=TODAY()+Parameter!$B$6,"Bald fällig","Im Plan"))))))</f>
        <v/>
      </c>
      <c r="L23" s="27">
        <f>IF($B23="","",IFERROR(VLOOKUP($B23,'Gespräche'!$A$5:$N$104,2,FALSE),""))</f>
        <v/>
      </c>
      <c r="M23" s="4">
        <f>IF($B23="","",IFERROR(VLOOKUP($B23,'Gespräche'!$A$5:$N$104,3,FALSE),""))</f>
        <v/>
      </c>
      <c r="N23" s="4">
        <f>IF($A23="","",IF(OR($B23="",$C23="",$F23="",$G23=""),"Pflichtangabe fehlt",IF($L23="","Gespräch-ID prüfen",IF(AND($E23&lt;&gt;"",$F23&lt;&gt;"",$F23&lt;$E23),"Datumsfolge prüfen",IF(AND($G23=Parameter!$G$7,$H23=""),"Erledigt-Datum fehlt",IF(AND($I23=1,$G23&lt;&gt;Parameter!$G$7),"Status/Fortschritt prüfen",IF(AND($G23=Parameter!$G$7,$I23&lt;&gt;1),"Fortschritt prüfen","Plausibel"))))))</f>
        <v/>
      </c>
    </row>
    <row r="24" ht="23" customHeight="1">
      <c r="A24" s="15" t="n"/>
      <c r="B24" s="15" t="n"/>
      <c r="C24" s="15" t="n"/>
      <c r="D24" s="15" t="n"/>
      <c r="E24" s="26" t="n"/>
      <c r="F24" s="26" t="n"/>
      <c r="G24" s="15" t="n"/>
      <c r="H24" s="26" t="n"/>
      <c r="I24" s="19" t="n"/>
      <c r="J24" s="18">
        <f>IF(OR($A24="",$F24="",$G24="",$G24=Parameter!$G$7,$G24=Parameter!$G$8),"",$F24-TODAY())</f>
        <v/>
      </c>
      <c r="K24" s="7">
        <f>IF($A24="","",IF(OR($B24="",$C24="",$F24="",$G24=""),"Angaben fehlen",IF($G24=Parameter!$G$7,IF($H24="","Erledigt-Datum fehlt",IF($H24&lt;=$F24,"Erledigt fristgerecht","Erledigt verspätet")),IF($G24=Parameter!$G$8,"Zurückgestellt",IF($F24&lt;TODAY(),"Überfällig",IF($F24&lt;=TODAY()+Parameter!$B$6,"Bald fällig","Im Plan"))))))</f>
        <v/>
      </c>
      <c r="L24" s="28">
        <f>IF($B24="","",IFERROR(VLOOKUP($B24,'Gespräche'!$A$5:$N$104,2,FALSE),""))</f>
        <v/>
      </c>
      <c r="M24" s="7">
        <f>IF($B24="","",IFERROR(VLOOKUP($B24,'Gespräche'!$A$5:$N$104,3,FALSE),""))</f>
        <v/>
      </c>
      <c r="N24" s="7">
        <f>IF($A24="","",IF(OR($B24="",$C24="",$F24="",$G24=""),"Pflichtangabe fehlt",IF($L24="","Gespräch-ID prüfen",IF(AND($E24&lt;&gt;"",$F24&lt;&gt;"",$F24&lt;$E24),"Datumsfolge prüfen",IF(AND($G24=Parameter!$G$7,$H24=""),"Erledigt-Datum fehlt",IF(AND($I24=1,$G24&lt;&gt;Parameter!$G$7),"Status/Fortschritt prüfen",IF(AND($G24=Parameter!$G$7,$I24&lt;&gt;1),"Fortschritt prüfen","Plausibel"))))))</f>
        <v/>
      </c>
    </row>
    <row r="25" ht="23" customHeight="1">
      <c r="A25" s="15" t="n"/>
      <c r="B25" s="15" t="n"/>
      <c r="C25" s="15" t="n"/>
      <c r="D25" s="15" t="n"/>
      <c r="E25" s="26" t="n"/>
      <c r="F25" s="26" t="n"/>
      <c r="G25" s="15" t="n"/>
      <c r="H25" s="26" t="n"/>
      <c r="I25" s="19" t="n"/>
      <c r="J25" s="17">
        <f>IF(OR($A25="",$F25="",$G25="",$G25=Parameter!$G$7,$G25=Parameter!$G$8),"",$F25-TODAY())</f>
        <v/>
      </c>
      <c r="K25" s="4">
        <f>IF($A25="","",IF(OR($B25="",$C25="",$F25="",$G25=""),"Angaben fehlen",IF($G25=Parameter!$G$7,IF($H25="","Erledigt-Datum fehlt",IF($H25&lt;=$F25,"Erledigt fristgerecht","Erledigt verspätet")),IF($G25=Parameter!$G$8,"Zurückgestellt",IF($F25&lt;TODAY(),"Überfällig",IF($F25&lt;=TODAY()+Parameter!$B$6,"Bald fällig","Im Plan"))))))</f>
        <v/>
      </c>
      <c r="L25" s="27">
        <f>IF($B25="","",IFERROR(VLOOKUP($B25,'Gespräche'!$A$5:$N$104,2,FALSE),""))</f>
        <v/>
      </c>
      <c r="M25" s="4">
        <f>IF($B25="","",IFERROR(VLOOKUP($B25,'Gespräche'!$A$5:$N$104,3,FALSE),""))</f>
        <v/>
      </c>
      <c r="N25" s="4">
        <f>IF($A25="","",IF(OR($B25="",$C25="",$F25="",$G25=""),"Pflichtangabe fehlt",IF($L25="","Gespräch-ID prüfen",IF(AND($E25&lt;&gt;"",$F25&lt;&gt;"",$F25&lt;$E25),"Datumsfolge prüfen",IF(AND($G25=Parameter!$G$7,$H25=""),"Erledigt-Datum fehlt",IF(AND($I25=1,$G25&lt;&gt;Parameter!$G$7),"Status/Fortschritt prüfen",IF(AND($G25=Parameter!$G$7,$I25&lt;&gt;1),"Fortschritt prüfen","Plausibel"))))))</f>
        <v/>
      </c>
    </row>
    <row r="26" ht="23" customHeight="1">
      <c r="A26" s="15" t="n"/>
      <c r="B26" s="15" t="n"/>
      <c r="C26" s="15" t="n"/>
      <c r="D26" s="15" t="n"/>
      <c r="E26" s="26" t="n"/>
      <c r="F26" s="26" t="n"/>
      <c r="G26" s="15" t="n"/>
      <c r="H26" s="26" t="n"/>
      <c r="I26" s="19" t="n"/>
      <c r="J26" s="18">
        <f>IF(OR($A26="",$F26="",$G26="",$G26=Parameter!$G$7,$G26=Parameter!$G$8),"",$F26-TODAY())</f>
        <v/>
      </c>
      <c r="K26" s="7">
        <f>IF($A26="","",IF(OR($B26="",$C26="",$F26="",$G26=""),"Angaben fehlen",IF($G26=Parameter!$G$7,IF($H26="","Erledigt-Datum fehlt",IF($H26&lt;=$F26,"Erledigt fristgerecht","Erledigt verspätet")),IF($G26=Parameter!$G$8,"Zurückgestellt",IF($F26&lt;TODAY(),"Überfällig",IF($F26&lt;=TODAY()+Parameter!$B$6,"Bald fällig","Im Plan"))))))</f>
        <v/>
      </c>
      <c r="L26" s="28">
        <f>IF($B26="","",IFERROR(VLOOKUP($B26,'Gespräche'!$A$5:$N$104,2,FALSE),""))</f>
        <v/>
      </c>
      <c r="M26" s="7">
        <f>IF($B26="","",IFERROR(VLOOKUP($B26,'Gespräche'!$A$5:$N$104,3,FALSE),""))</f>
        <v/>
      </c>
      <c r="N26" s="7">
        <f>IF($A26="","",IF(OR($B26="",$C26="",$F26="",$G26=""),"Pflichtangabe fehlt",IF($L26="","Gespräch-ID prüfen",IF(AND($E26&lt;&gt;"",$F26&lt;&gt;"",$F26&lt;$E26),"Datumsfolge prüfen",IF(AND($G26=Parameter!$G$7,$H26=""),"Erledigt-Datum fehlt",IF(AND($I26=1,$G26&lt;&gt;Parameter!$G$7),"Status/Fortschritt prüfen",IF(AND($G26=Parameter!$G$7,$I26&lt;&gt;1),"Fortschritt prüfen","Plausibel"))))))</f>
        <v/>
      </c>
    </row>
    <row r="27" ht="23" customHeight="1">
      <c r="A27" s="15" t="n"/>
      <c r="B27" s="15" t="n"/>
      <c r="C27" s="15" t="n"/>
      <c r="D27" s="15" t="n"/>
      <c r="E27" s="26" t="n"/>
      <c r="F27" s="26" t="n"/>
      <c r="G27" s="15" t="n"/>
      <c r="H27" s="26" t="n"/>
      <c r="I27" s="19" t="n"/>
      <c r="J27" s="17">
        <f>IF(OR($A27="",$F27="",$G27="",$G27=Parameter!$G$7,$G27=Parameter!$G$8),"",$F27-TODAY())</f>
        <v/>
      </c>
      <c r="K27" s="4">
        <f>IF($A27="","",IF(OR($B27="",$C27="",$F27="",$G27=""),"Angaben fehlen",IF($G27=Parameter!$G$7,IF($H27="","Erledigt-Datum fehlt",IF($H27&lt;=$F27,"Erledigt fristgerecht","Erledigt verspätet")),IF($G27=Parameter!$G$8,"Zurückgestellt",IF($F27&lt;TODAY(),"Überfällig",IF($F27&lt;=TODAY()+Parameter!$B$6,"Bald fällig","Im Plan"))))))</f>
        <v/>
      </c>
      <c r="L27" s="27">
        <f>IF($B27="","",IFERROR(VLOOKUP($B27,'Gespräche'!$A$5:$N$104,2,FALSE),""))</f>
        <v/>
      </c>
      <c r="M27" s="4">
        <f>IF($B27="","",IFERROR(VLOOKUP($B27,'Gespräche'!$A$5:$N$104,3,FALSE),""))</f>
        <v/>
      </c>
      <c r="N27" s="4">
        <f>IF($A27="","",IF(OR($B27="",$C27="",$F27="",$G27=""),"Pflichtangabe fehlt",IF($L27="","Gespräch-ID prüfen",IF(AND($E27&lt;&gt;"",$F27&lt;&gt;"",$F27&lt;$E27),"Datumsfolge prüfen",IF(AND($G27=Parameter!$G$7,$H27=""),"Erledigt-Datum fehlt",IF(AND($I27=1,$G27&lt;&gt;Parameter!$G$7),"Status/Fortschritt prüfen",IF(AND($G27=Parameter!$G$7,$I27&lt;&gt;1),"Fortschritt prüfen","Plausibel"))))))</f>
        <v/>
      </c>
    </row>
    <row r="28" ht="23" customHeight="1">
      <c r="A28" s="15" t="n"/>
      <c r="B28" s="15" t="n"/>
      <c r="C28" s="15" t="n"/>
      <c r="D28" s="15" t="n"/>
      <c r="E28" s="26" t="n"/>
      <c r="F28" s="26" t="n"/>
      <c r="G28" s="15" t="n"/>
      <c r="H28" s="26" t="n"/>
      <c r="I28" s="19" t="n"/>
      <c r="J28" s="18">
        <f>IF(OR($A28="",$F28="",$G28="",$G28=Parameter!$G$7,$G28=Parameter!$G$8),"",$F28-TODAY())</f>
        <v/>
      </c>
      <c r="K28" s="7">
        <f>IF($A28="","",IF(OR($B28="",$C28="",$F28="",$G28=""),"Angaben fehlen",IF($G28=Parameter!$G$7,IF($H28="","Erledigt-Datum fehlt",IF($H28&lt;=$F28,"Erledigt fristgerecht","Erledigt verspätet")),IF($G28=Parameter!$G$8,"Zurückgestellt",IF($F28&lt;TODAY(),"Überfällig",IF($F28&lt;=TODAY()+Parameter!$B$6,"Bald fällig","Im Plan"))))))</f>
        <v/>
      </c>
      <c r="L28" s="28">
        <f>IF($B28="","",IFERROR(VLOOKUP($B28,'Gespräche'!$A$5:$N$104,2,FALSE),""))</f>
        <v/>
      </c>
      <c r="M28" s="7">
        <f>IF($B28="","",IFERROR(VLOOKUP($B28,'Gespräche'!$A$5:$N$104,3,FALSE),""))</f>
        <v/>
      </c>
      <c r="N28" s="7">
        <f>IF($A28="","",IF(OR($B28="",$C28="",$F28="",$G28=""),"Pflichtangabe fehlt",IF($L28="","Gespräch-ID prüfen",IF(AND($E28&lt;&gt;"",$F28&lt;&gt;"",$F28&lt;$E28),"Datumsfolge prüfen",IF(AND($G28=Parameter!$G$7,$H28=""),"Erledigt-Datum fehlt",IF(AND($I28=1,$G28&lt;&gt;Parameter!$G$7),"Status/Fortschritt prüfen",IF(AND($G28=Parameter!$G$7,$I28&lt;&gt;1),"Fortschritt prüfen","Plausibel"))))))</f>
        <v/>
      </c>
    </row>
    <row r="29" ht="23" customHeight="1">
      <c r="A29" s="15" t="n"/>
      <c r="B29" s="15" t="n"/>
      <c r="C29" s="15" t="n"/>
      <c r="D29" s="15" t="n"/>
      <c r="E29" s="26" t="n"/>
      <c r="F29" s="26" t="n"/>
      <c r="G29" s="15" t="n"/>
      <c r="H29" s="26" t="n"/>
      <c r="I29" s="19" t="n"/>
      <c r="J29" s="17">
        <f>IF(OR($A29="",$F29="",$G29="",$G29=Parameter!$G$7,$G29=Parameter!$G$8),"",$F29-TODAY())</f>
        <v/>
      </c>
      <c r="K29" s="4">
        <f>IF($A29="","",IF(OR($B29="",$C29="",$F29="",$G29=""),"Angaben fehlen",IF($G29=Parameter!$G$7,IF($H29="","Erledigt-Datum fehlt",IF($H29&lt;=$F29,"Erledigt fristgerecht","Erledigt verspätet")),IF($G29=Parameter!$G$8,"Zurückgestellt",IF($F29&lt;TODAY(),"Überfällig",IF($F29&lt;=TODAY()+Parameter!$B$6,"Bald fällig","Im Plan"))))))</f>
        <v/>
      </c>
      <c r="L29" s="27">
        <f>IF($B29="","",IFERROR(VLOOKUP($B29,'Gespräche'!$A$5:$N$104,2,FALSE),""))</f>
        <v/>
      </c>
      <c r="M29" s="4">
        <f>IF($B29="","",IFERROR(VLOOKUP($B29,'Gespräche'!$A$5:$N$104,3,FALSE),""))</f>
        <v/>
      </c>
      <c r="N29" s="4">
        <f>IF($A29="","",IF(OR($B29="",$C29="",$F29="",$G29=""),"Pflichtangabe fehlt",IF($L29="","Gespräch-ID prüfen",IF(AND($E29&lt;&gt;"",$F29&lt;&gt;"",$F29&lt;$E29),"Datumsfolge prüfen",IF(AND($G29=Parameter!$G$7,$H29=""),"Erledigt-Datum fehlt",IF(AND($I29=1,$G29&lt;&gt;Parameter!$G$7),"Status/Fortschritt prüfen",IF(AND($G29=Parameter!$G$7,$I29&lt;&gt;1),"Fortschritt prüfen","Plausibel"))))))</f>
        <v/>
      </c>
    </row>
    <row r="30" ht="23" customHeight="1">
      <c r="A30" s="15" t="n"/>
      <c r="B30" s="15" t="n"/>
      <c r="C30" s="15" t="n"/>
      <c r="D30" s="15" t="n"/>
      <c r="E30" s="26" t="n"/>
      <c r="F30" s="26" t="n"/>
      <c r="G30" s="15" t="n"/>
      <c r="H30" s="26" t="n"/>
      <c r="I30" s="19" t="n"/>
      <c r="J30" s="18">
        <f>IF(OR($A30="",$F30="",$G30="",$G30=Parameter!$G$7,$G30=Parameter!$G$8),"",$F30-TODAY())</f>
        <v/>
      </c>
      <c r="K30" s="7">
        <f>IF($A30="","",IF(OR($B30="",$C30="",$F30="",$G30=""),"Angaben fehlen",IF($G30=Parameter!$G$7,IF($H30="","Erledigt-Datum fehlt",IF($H30&lt;=$F30,"Erledigt fristgerecht","Erledigt verspätet")),IF($G30=Parameter!$G$8,"Zurückgestellt",IF($F30&lt;TODAY(),"Überfällig",IF($F30&lt;=TODAY()+Parameter!$B$6,"Bald fällig","Im Plan"))))))</f>
        <v/>
      </c>
      <c r="L30" s="28">
        <f>IF($B30="","",IFERROR(VLOOKUP($B30,'Gespräche'!$A$5:$N$104,2,FALSE),""))</f>
        <v/>
      </c>
      <c r="M30" s="7">
        <f>IF($B30="","",IFERROR(VLOOKUP($B30,'Gespräche'!$A$5:$N$104,3,FALSE),""))</f>
        <v/>
      </c>
      <c r="N30" s="7">
        <f>IF($A30="","",IF(OR($B30="",$C30="",$F30="",$G30=""),"Pflichtangabe fehlt",IF($L30="","Gespräch-ID prüfen",IF(AND($E30&lt;&gt;"",$F30&lt;&gt;"",$F30&lt;$E30),"Datumsfolge prüfen",IF(AND($G30=Parameter!$G$7,$H30=""),"Erledigt-Datum fehlt",IF(AND($I30=1,$G30&lt;&gt;Parameter!$G$7),"Status/Fortschritt prüfen",IF(AND($G30=Parameter!$G$7,$I30&lt;&gt;1),"Fortschritt prüfen","Plausibel"))))))</f>
        <v/>
      </c>
    </row>
    <row r="31" ht="23" customHeight="1">
      <c r="A31" s="15" t="n"/>
      <c r="B31" s="15" t="n"/>
      <c r="C31" s="15" t="n"/>
      <c r="D31" s="15" t="n"/>
      <c r="E31" s="26" t="n"/>
      <c r="F31" s="26" t="n"/>
      <c r="G31" s="15" t="n"/>
      <c r="H31" s="26" t="n"/>
      <c r="I31" s="19" t="n"/>
      <c r="J31" s="17">
        <f>IF(OR($A31="",$F31="",$G31="",$G31=Parameter!$G$7,$G31=Parameter!$G$8),"",$F31-TODAY())</f>
        <v/>
      </c>
      <c r="K31" s="4">
        <f>IF($A31="","",IF(OR($B31="",$C31="",$F31="",$G31=""),"Angaben fehlen",IF($G31=Parameter!$G$7,IF($H31="","Erledigt-Datum fehlt",IF($H31&lt;=$F31,"Erledigt fristgerecht","Erledigt verspätet")),IF($G31=Parameter!$G$8,"Zurückgestellt",IF($F31&lt;TODAY(),"Überfällig",IF($F31&lt;=TODAY()+Parameter!$B$6,"Bald fällig","Im Plan"))))))</f>
        <v/>
      </c>
      <c r="L31" s="27">
        <f>IF($B31="","",IFERROR(VLOOKUP($B31,'Gespräche'!$A$5:$N$104,2,FALSE),""))</f>
        <v/>
      </c>
      <c r="M31" s="4">
        <f>IF($B31="","",IFERROR(VLOOKUP($B31,'Gespräche'!$A$5:$N$104,3,FALSE),""))</f>
        <v/>
      </c>
      <c r="N31" s="4">
        <f>IF($A31="","",IF(OR($B31="",$C31="",$F31="",$G31=""),"Pflichtangabe fehlt",IF($L31="","Gespräch-ID prüfen",IF(AND($E31&lt;&gt;"",$F31&lt;&gt;"",$F31&lt;$E31),"Datumsfolge prüfen",IF(AND($G31=Parameter!$G$7,$H31=""),"Erledigt-Datum fehlt",IF(AND($I31=1,$G31&lt;&gt;Parameter!$G$7),"Status/Fortschritt prüfen",IF(AND($G31=Parameter!$G$7,$I31&lt;&gt;1),"Fortschritt prüfen","Plausibel"))))))</f>
        <v/>
      </c>
    </row>
    <row r="32" ht="23" customHeight="1">
      <c r="A32" s="15" t="n"/>
      <c r="B32" s="15" t="n"/>
      <c r="C32" s="15" t="n"/>
      <c r="D32" s="15" t="n"/>
      <c r="E32" s="26" t="n"/>
      <c r="F32" s="26" t="n"/>
      <c r="G32" s="15" t="n"/>
      <c r="H32" s="26" t="n"/>
      <c r="I32" s="19" t="n"/>
      <c r="J32" s="18">
        <f>IF(OR($A32="",$F32="",$G32="",$G32=Parameter!$G$7,$G32=Parameter!$G$8),"",$F32-TODAY())</f>
        <v/>
      </c>
      <c r="K32" s="7">
        <f>IF($A32="","",IF(OR($B32="",$C32="",$F32="",$G32=""),"Angaben fehlen",IF($G32=Parameter!$G$7,IF($H32="","Erledigt-Datum fehlt",IF($H32&lt;=$F32,"Erledigt fristgerecht","Erledigt verspätet")),IF($G32=Parameter!$G$8,"Zurückgestellt",IF($F32&lt;TODAY(),"Überfällig",IF($F32&lt;=TODAY()+Parameter!$B$6,"Bald fällig","Im Plan"))))))</f>
        <v/>
      </c>
      <c r="L32" s="28">
        <f>IF($B32="","",IFERROR(VLOOKUP($B32,'Gespräche'!$A$5:$N$104,2,FALSE),""))</f>
        <v/>
      </c>
      <c r="M32" s="7">
        <f>IF($B32="","",IFERROR(VLOOKUP($B32,'Gespräche'!$A$5:$N$104,3,FALSE),""))</f>
        <v/>
      </c>
      <c r="N32" s="7">
        <f>IF($A32="","",IF(OR($B32="",$C32="",$F32="",$G32=""),"Pflichtangabe fehlt",IF($L32="","Gespräch-ID prüfen",IF(AND($E32&lt;&gt;"",$F32&lt;&gt;"",$F32&lt;$E32),"Datumsfolge prüfen",IF(AND($G32=Parameter!$G$7,$H32=""),"Erledigt-Datum fehlt",IF(AND($I32=1,$G32&lt;&gt;Parameter!$G$7),"Status/Fortschritt prüfen",IF(AND($G32=Parameter!$G$7,$I32&lt;&gt;1),"Fortschritt prüfen","Plausibel"))))))</f>
        <v/>
      </c>
    </row>
    <row r="33" ht="23" customHeight="1">
      <c r="A33" s="15" t="n"/>
      <c r="B33" s="15" t="n"/>
      <c r="C33" s="15" t="n"/>
      <c r="D33" s="15" t="n"/>
      <c r="E33" s="26" t="n"/>
      <c r="F33" s="26" t="n"/>
      <c r="G33" s="15" t="n"/>
      <c r="H33" s="26" t="n"/>
      <c r="I33" s="19" t="n"/>
      <c r="J33" s="17">
        <f>IF(OR($A33="",$F33="",$G33="",$G33=Parameter!$G$7,$G33=Parameter!$G$8),"",$F33-TODAY())</f>
        <v/>
      </c>
      <c r="K33" s="4">
        <f>IF($A33="","",IF(OR($B33="",$C33="",$F33="",$G33=""),"Angaben fehlen",IF($G33=Parameter!$G$7,IF($H33="","Erledigt-Datum fehlt",IF($H33&lt;=$F33,"Erledigt fristgerecht","Erledigt verspätet")),IF($G33=Parameter!$G$8,"Zurückgestellt",IF($F33&lt;TODAY(),"Überfällig",IF($F33&lt;=TODAY()+Parameter!$B$6,"Bald fällig","Im Plan"))))))</f>
        <v/>
      </c>
      <c r="L33" s="27">
        <f>IF($B33="","",IFERROR(VLOOKUP($B33,'Gespräche'!$A$5:$N$104,2,FALSE),""))</f>
        <v/>
      </c>
      <c r="M33" s="4">
        <f>IF($B33="","",IFERROR(VLOOKUP($B33,'Gespräche'!$A$5:$N$104,3,FALSE),""))</f>
        <v/>
      </c>
      <c r="N33" s="4">
        <f>IF($A33="","",IF(OR($B33="",$C33="",$F33="",$G33=""),"Pflichtangabe fehlt",IF($L33="","Gespräch-ID prüfen",IF(AND($E33&lt;&gt;"",$F33&lt;&gt;"",$F33&lt;$E33),"Datumsfolge prüfen",IF(AND($G33=Parameter!$G$7,$H33=""),"Erledigt-Datum fehlt",IF(AND($I33=1,$G33&lt;&gt;Parameter!$G$7),"Status/Fortschritt prüfen",IF(AND($G33=Parameter!$G$7,$I33&lt;&gt;1),"Fortschritt prüfen","Plausibel"))))))</f>
        <v/>
      </c>
    </row>
    <row r="34" ht="23" customHeight="1">
      <c r="A34" s="15" t="n"/>
      <c r="B34" s="15" t="n"/>
      <c r="C34" s="15" t="n"/>
      <c r="D34" s="15" t="n"/>
      <c r="E34" s="26" t="n"/>
      <c r="F34" s="26" t="n"/>
      <c r="G34" s="15" t="n"/>
      <c r="H34" s="26" t="n"/>
      <c r="I34" s="19" t="n"/>
      <c r="J34" s="18">
        <f>IF(OR($A34="",$F34="",$G34="",$G34=Parameter!$G$7,$G34=Parameter!$G$8),"",$F34-TODAY())</f>
        <v/>
      </c>
      <c r="K34" s="7">
        <f>IF($A34="","",IF(OR($B34="",$C34="",$F34="",$G34=""),"Angaben fehlen",IF($G34=Parameter!$G$7,IF($H34="","Erledigt-Datum fehlt",IF($H34&lt;=$F34,"Erledigt fristgerecht","Erledigt verspätet")),IF($G34=Parameter!$G$8,"Zurückgestellt",IF($F34&lt;TODAY(),"Überfällig",IF($F34&lt;=TODAY()+Parameter!$B$6,"Bald fällig","Im Plan"))))))</f>
        <v/>
      </c>
      <c r="L34" s="28">
        <f>IF($B34="","",IFERROR(VLOOKUP($B34,'Gespräche'!$A$5:$N$104,2,FALSE),""))</f>
        <v/>
      </c>
      <c r="M34" s="7">
        <f>IF($B34="","",IFERROR(VLOOKUP($B34,'Gespräche'!$A$5:$N$104,3,FALSE),""))</f>
        <v/>
      </c>
      <c r="N34" s="7">
        <f>IF($A34="","",IF(OR($B34="",$C34="",$F34="",$G34=""),"Pflichtangabe fehlt",IF($L34="","Gespräch-ID prüfen",IF(AND($E34&lt;&gt;"",$F34&lt;&gt;"",$F34&lt;$E34),"Datumsfolge prüfen",IF(AND($G34=Parameter!$G$7,$H34=""),"Erledigt-Datum fehlt",IF(AND($I34=1,$G34&lt;&gt;Parameter!$G$7),"Status/Fortschritt prüfen",IF(AND($G34=Parameter!$G$7,$I34&lt;&gt;1),"Fortschritt prüfen","Plausibel"))))))</f>
        <v/>
      </c>
    </row>
    <row r="35" ht="23" customHeight="1">
      <c r="A35" s="15" t="n"/>
      <c r="B35" s="15" t="n"/>
      <c r="C35" s="15" t="n"/>
      <c r="D35" s="15" t="n"/>
      <c r="E35" s="26" t="n"/>
      <c r="F35" s="26" t="n"/>
      <c r="G35" s="15" t="n"/>
      <c r="H35" s="26" t="n"/>
      <c r="I35" s="19" t="n"/>
      <c r="J35" s="17">
        <f>IF(OR($A35="",$F35="",$G35="",$G35=Parameter!$G$7,$G35=Parameter!$G$8),"",$F35-TODAY())</f>
        <v/>
      </c>
      <c r="K35" s="4">
        <f>IF($A35="","",IF(OR($B35="",$C35="",$F35="",$G35=""),"Angaben fehlen",IF($G35=Parameter!$G$7,IF($H35="","Erledigt-Datum fehlt",IF($H35&lt;=$F35,"Erledigt fristgerecht","Erledigt verspätet")),IF($G35=Parameter!$G$8,"Zurückgestellt",IF($F35&lt;TODAY(),"Überfällig",IF($F35&lt;=TODAY()+Parameter!$B$6,"Bald fällig","Im Plan"))))))</f>
        <v/>
      </c>
      <c r="L35" s="27">
        <f>IF($B35="","",IFERROR(VLOOKUP($B35,'Gespräche'!$A$5:$N$104,2,FALSE),""))</f>
        <v/>
      </c>
      <c r="M35" s="4">
        <f>IF($B35="","",IFERROR(VLOOKUP($B35,'Gespräche'!$A$5:$N$104,3,FALSE),""))</f>
        <v/>
      </c>
      <c r="N35" s="4">
        <f>IF($A35="","",IF(OR($B35="",$C35="",$F35="",$G35=""),"Pflichtangabe fehlt",IF($L35="","Gespräch-ID prüfen",IF(AND($E35&lt;&gt;"",$F35&lt;&gt;"",$F35&lt;$E35),"Datumsfolge prüfen",IF(AND($G35=Parameter!$G$7,$H35=""),"Erledigt-Datum fehlt",IF(AND($I35=1,$G35&lt;&gt;Parameter!$G$7),"Status/Fortschritt prüfen",IF(AND($G35=Parameter!$G$7,$I35&lt;&gt;1),"Fortschritt prüfen","Plausibel"))))))</f>
        <v/>
      </c>
    </row>
    <row r="36" ht="23" customHeight="1">
      <c r="A36" s="15" t="n"/>
      <c r="B36" s="15" t="n"/>
      <c r="C36" s="15" t="n"/>
      <c r="D36" s="15" t="n"/>
      <c r="E36" s="26" t="n"/>
      <c r="F36" s="26" t="n"/>
      <c r="G36" s="15" t="n"/>
      <c r="H36" s="26" t="n"/>
      <c r="I36" s="19" t="n"/>
      <c r="J36" s="18">
        <f>IF(OR($A36="",$F36="",$G36="",$G36=Parameter!$G$7,$G36=Parameter!$G$8),"",$F36-TODAY())</f>
        <v/>
      </c>
      <c r="K36" s="7">
        <f>IF($A36="","",IF(OR($B36="",$C36="",$F36="",$G36=""),"Angaben fehlen",IF($G36=Parameter!$G$7,IF($H36="","Erledigt-Datum fehlt",IF($H36&lt;=$F36,"Erledigt fristgerecht","Erledigt verspätet")),IF($G36=Parameter!$G$8,"Zurückgestellt",IF($F36&lt;TODAY(),"Überfällig",IF($F36&lt;=TODAY()+Parameter!$B$6,"Bald fällig","Im Plan"))))))</f>
        <v/>
      </c>
      <c r="L36" s="28">
        <f>IF($B36="","",IFERROR(VLOOKUP($B36,'Gespräche'!$A$5:$N$104,2,FALSE),""))</f>
        <v/>
      </c>
      <c r="M36" s="7">
        <f>IF($B36="","",IFERROR(VLOOKUP($B36,'Gespräche'!$A$5:$N$104,3,FALSE),""))</f>
        <v/>
      </c>
      <c r="N36" s="7">
        <f>IF($A36="","",IF(OR($B36="",$C36="",$F36="",$G36=""),"Pflichtangabe fehlt",IF($L36="","Gespräch-ID prüfen",IF(AND($E36&lt;&gt;"",$F36&lt;&gt;"",$F36&lt;$E36),"Datumsfolge prüfen",IF(AND($G36=Parameter!$G$7,$H36=""),"Erledigt-Datum fehlt",IF(AND($I36=1,$G36&lt;&gt;Parameter!$G$7),"Status/Fortschritt prüfen",IF(AND($G36=Parameter!$G$7,$I36&lt;&gt;1),"Fortschritt prüfen","Plausibel"))))))</f>
        <v/>
      </c>
    </row>
    <row r="37" ht="23" customHeight="1">
      <c r="A37" s="15" t="n"/>
      <c r="B37" s="15" t="n"/>
      <c r="C37" s="15" t="n"/>
      <c r="D37" s="15" t="n"/>
      <c r="E37" s="26" t="n"/>
      <c r="F37" s="26" t="n"/>
      <c r="G37" s="15" t="n"/>
      <c r="H37" s="26" t="n"/>
      <c r="I37" s="19" t="n"/>
      <c r="J37" s="17">
        <f>IF(OR($A37="",$F37="",$G37="",$G37=Parameter!$G$7,$G37=Parameter!$G$8),"",$F37-TODAY())</f>
        <v/>
      </c>
      <c r="K37" s="4">
        <f>IF($A37="","",IF(OR($B37="",$C37="",$F37="",$G37=""),"Angaben fehlen",IF($G37=Parameter!$G$7,IF($H37="","Erledigt-Datum fehlt",IF($H37&lt;=$F37,"Erledigt fristgerecht","Erledigt verspätet")),IF($G37=Parameter!$G$8,"Zurückgestellt",IF($F37&lt;TODAY(),"Überfällig",IF($F37&lt;=TODAY()+Parameter!$B$6,"Bald fällig","Im Plan"))))))</f>
        <v/>
      </c>
      <c r="L37" s="27">
        <f>IF($B37="","",IFERROR(VLOOKUP($B37,'Gespräche'!$A$5:$N$104,2,FALSE),""))</f>
        <v/>
      </c>
      <c r="M37" s="4">
        <f>IF($B37="","",IFERROR(VLOOKUP($B37,'Gespräche'!$A$5:$N$104,3,FALSE),""))</f>
        <v/>
      </c>
      <c r="N37" s="4">
        <f>IF($A37="","",IF(OR($B37="",$C37="",$F37="",$G37=""),"Pflichtangabe fehlt",IF($L37="","Gespräch-ID prüfen",IF(AND($E37&lt;&gt;"",$F37&lt;&gt;"",$F37&lt;$E37),"Datumsfolge prüfen",IF(AND($G37=Parameter!$G$7,$H37=""),"Erledigt-Datum fehlt",IF(AND($I37=1,$G37&lt;&gt;Parameter!$G$7),"Status/Fortschritt prüfen",IF(AND($G37=Parameter!$G$7,$I37&lt;&gt;1),"Fortschritt prüfen","Plausibel"))))))</f>
        <v/>
      </c>
    </row>
    <row r="38" ht="23" customHeight="1">
      <c r="A38" s="15" t="n"/>
      <c r="B38" s="15" t="n"/>
      <c r="C38" s="15" t="n"/>
      <c r="D38" s="15" t="n"/>
      <c r="E38" s="26" t="n"/>
      <c r="F38" s="26" t="n"/>
      <c r="G38" s="15" t="n"/>
      <c r="H38" s="26" t="n"/>
      <c r="I38" s="19" t="n"/>
      <c r="J38" s="18">
        <f>IF(OR($A38="",$F38="",$G38="",$G38=Parameter!$G$7,$G38=Parameter!$G$8),"",$F38-TODAY())</f>
        <v/>
      </c>
      <c r="K38" s="7">
        <f>IF($A38="","",IF(OR($B38="",$C38="",$F38="",$G38=""),"Angaben fehlen",IF($G38=Parameter!$G$7,IF($H38="","Erledigt-Datum fehlt",IF($H38&lt;=$F38,"Erledigt fristgerecht","Erledigt verspätet")),IF($G38=Parameter!$G$8,"Zurückgestellt",IF($F38&lt;TODAY(),"Überfällig",IF($F38&lt;=TODAY()+Parameter!$B$6,"Bald fällig","Im Plan"))))))</f>
        <v/>
      </c>
      <c r="L38" s="28">
        <f>IF($B38="","",IFERROR(VLOOKUP($B38,'Gespräche'!$A$5:$N$104,2,FALSE),""))</f>
        <v/>
      </c>
      <c r="M38" s="7">
        <f>IF($B38="","",IFERROR(VLOOKUP($B38,'Gespräche'!$A$5:$N$104,3,FALSE),""))</f>
        <v/>
      </c>
      <c r="N38" s="7">
        <f>IF($A38="","",IF(OR($B38="",$C38="",$F38="",$G38=""),"Pflichtangabe fehlt",IF($L38="","Gespräch-ID prüfen",IF(AND($E38&lt;&gt;"",$F38&lt;&gt;"",$F38&lt;$E38),"Datumsfolge prüfen",IF(AND($G38=Parameter!$G$7,$H38=""),"Erledigt-Datum fehlt",IF(AND($I38=1,$G38&lt;&gt;Parameter!$G$7),"Status/Fortschritt prüfen",IF(AND($G38=Parameter!$G$7,$I38&lt;&gt;1),"Fortschritt prüfen","Plausibel"))))))</f>
        <v/>
      </c>
    </row>
    <row r="39" ht="23" customHeight="1">
      <c r="A39" s="15" t="n"/>
      <c r="B39" s="15" t="n"/>
      <c r="C39" s="15" t="n"/>
      <c r="D39" s="15" t="n"/>
      <c r="E39" s="26" t="n"/>
      <c r="F39" s="26" t="n"/>
      <c r="G39" s="15" t="n"/>
      <c r="H39" s="26" t="n"/>
      <c r="I39" s="19" t="n"/>
      <c r="J39" s="17">
        <f>IF(OR($A39="",$F39="",$G39="",$G39=Parameter!$G$7,$G39=Parameter!$G$8),"",$F39-TODAY())</f>
        <v/>
      </c>
      <c r="K39" s="4">
        <f>IF($A39="","",IF(OR($B39="",$C39="",$F39="",$G39=""),"Angaben fehlen",IF($G39=Parameter!$G$7,IF($H39="","Erledigt-Datum fehlt",IF($H39&lt;=$F39,"Erledigt fristgerecht","Erledigt verspätet")),IF($G39=Parameter!$G$8,"Zurückgestellt",IF($F39&lt;TODAY(),"Überfällig",IF($F39&lt;=TODAY()+Parameter!$B$6,"Bald fällig","Im Plan"))))))</f>
        <v/>
      </c>
      <c r="L39" s="27">
        <f>IF($B39="","",IFERROR(VLOOKUP($B39,'Gespräche'!$A$5:$N$104,2,FALSE),""))</f>
        <v/>
      </c>
      <c r="M39" s="4">
        <f>IF($B39="","",IFERROR(VLOOKUP($B39,'Gespräche'!$A$5:$N$104,3,FALSE),""))</f>
        <v/>
      </c>
      <c r="N39" s="4">
        <f>IF($A39="","",IF(OR($B39="",$C39="",$F39="",$G39=""),"Pflichtangabe fehlt",IF($L39="","Gespräch-ID prüfen",IF(AND($E39&lt;&gt;"",$F39&lt;&gt;"",$F39&lt;$E39),"Datumsfolge prüfen",IF(AND($G39=Parameter!$G$7,$H39=""),"Erledigt-Datum fehlt",IF(AND($I39=1,$G39&lt;&gt;Parameter!$G$7),"Status/Fortschritt prüfen",IF(AND($G39=Parameter!$G$7,$I39&lt;&gt;1),"Fortschritt prüfen","Plausibel"))))))</f>
        <v/>
      </c>
    </row>
    <row r="40" ht="23" customHeight="1">
      <c r="A40" s="15" t="n"/>
      <c r="B40" s="15" t="n"/>
      <c r="C40" s="15" t="n"/>
      <c r="D40" s="15" t="n"/>
      <c r="E40" s="26" t="n"/>
      <c r="F40" s="26" t="n"/>
      <c r="G40" s="15" t="n"/>
      <c r="H40" s="26" t="n"/>
      <c r="I40" s="19" t="n"/>
      <c r="J40" s="18">
        <f>IF(OR($A40="",$F40="",$G40="",$G40=Parameter!$G$7,$G40=Parameter!$G$8),"",$F40-TODAY())</f>
        <v/>
      </c>
      <c r="K40" s="7">
        <f>IF($A40="","",IF(OR($B40="",$C40="",$F40="",$G40=""),"Angaben fehlen",IF($G40=Parameter!$G$7,IF($H40="","Erledigt-Datum fehlt",IF($H40&lt;=$F40,"Erledigt fristgerecht","Erledigt verspätet")),IF($G40=Parameter!$G$8,"Zurückgestellt",IF($F40&lt;TODAY(),"Überfällig",IF($F40&lt;=TODAY()+Parameter!$B$6,"Bald fällig","Im Plan"))))))</f>
        <v/>
      </c>
      <c r="L40" s="28">
        <f>IF($B40="","",IFERROR(VLOOKUP($B40,'Gespräche'!$A$5:$N$104,2,FALSE),""))</f>
        <v/>
      </c>
      <c r="M40" s="7">
        <f>IF($B40="","",IFERROR(VLOOKUP($B40,'Gespräche'!$A$5:$N$104,3,FALSE),""))</f>
        <v/>
      </c>
      <c r="N40" s="7">
        <f>IF($A40="","",IF(OR($B40="",$C40="",$F40="",$G40=""),"Pflichtangabe fehlt",IF($L40="","Gespräch-ID prüfen",IF(AND($E40&lt;&gt;"",$F40&lt;&gt;"",$F40&lt;$E40),"Datumsfolge prüfen",IF(AND($G40=Parameter!$G$7,$H40=""),"Erledigt-Datum fehlt",IF(AND($I40=1,$G40&lt;&gt;Parameter!$G$7),"Status/Fortschritt prüfen",IF(AND($G40=Parameter!$G$7,$I40&lt;&gt;1),"Fortschritt prüfen","Plausibel"))))))</f>
        <v/>
      </c>
    </row>
    <row r="41" ht="23" customHeight="1">
      <c r="A41" s="15" t="n"/>
      <c r="B41" s="15" t="n"/>
      <c r="C41" s="15" t="n"/>
      <c r="D41" s="15" t="n"/>
      <c r="E41" s="26" t="n"/>
      <c r="F41" s="26" t="n"/>
      <c r="G41" s="15" t="n"/>
      <c r="H41" s="26" t="n"/>
      <c r="I41" s="19" t="n"/>
      <c r="J41" s="17">
        <f>IF(OR($A41="",$F41="",$G41="",$G41=Parameter!$G$7,$G41=Parameter!$G$8),"",$F41-TODAY())</f>
        <v/>
      </c>
      <c r="K41" s="4">
        <f>IF($A41="","",IF(OR($B41="",$C41="",$F41="",$G41=""),"Angaben fehlen",IF($G41=Parameter!$G$7,IF($H41="","Erledigt-Datum fehlt",IF($H41&lt;=$F41,"Erledigt fristgerecht","Erledigt verspätet")),IF($G41=Parameter!$G$8,"Zurückgestellt",IF($F41&lt;TODAY(),"Überfällig",IF($F41&lt;=TODAY()+Parameter!$B$6,"Bald fällig","Im Plan"))))))</f>
        <v/>
      </c>
      <c r="L41" s="27">
        <f>IF($B41="","",IFERROR(VLOOKUP($B41,'Gespräche'!$A$5:$N$104,2,FALSE),""))</f>
        <v/>
      </c>
      <c r="M41" s="4">
        <f>IF($B41="","",IFERROR(VLOOKUP($B41,'Gespräche'!$A$5:$N$104,3,FALSE),""))</f>
        <v/>
      </c>
      <c r="N41" s="4">
        <f>IF($A41="","",IF(OR($B41="",$C41="",$F41="",$G41=""),"Pflichtangabe fehlt",IF($L41="","Gespräch-ID prüfen",IF(AND($E41&lt;&gt;"",$F41&lt;&gt;"",$F41&lt;$E41),"Datumsfolge prüfen",IF(AND($G41=Parameter!$G$7,$H41=""),"Erledigt-Datum fehlt",IF(AND($I41=1,$G41&lt;&gt;Parameter!$G$7),"Status/Fortschritt prüfen",IF(AND($G41=Parameter!$G$7,$I41&lt;&gt;1),"Fortschritt prüfen","Plausibel"))))))</f>
        <v/>
      </c>
    </row>
    <row r="42" ht="23" customHeight="1">
      <c r="A42" s="15" t="n"/>
      <c r="B42" s="15" t="n"/>
      <c r="C42" s="15" t="n"/>
      <c r="D42" s="15" t="n"/>
      <c r="E42" s="26" t="n"/>
      <c r="F42" s="26" t="n"/>
      <c r="G42" s="15" t="n"/>
      <c r="H42" s="26" t="n"/>
      <c r="I42" s="19" t="n"/>
      <c r="J42" s="18">
        <f>IF(OR($A42="",$F42="",$G42="",$G42=Parameter!$G$7,$G42=Parameter!$G$8),"",$F42-TODAY())</f>
        <v/>
      </c>
      <c r="K42" s="7">
        <f>IF($A42="","",IF(OR($B42="",$C42="",$F42="",$G42=""),"Angaben fehlen",IF($G42=Parameter!$G$7,IF($H42="","Erledigt-Datum fehlt",IF($H42&lt;=$F42,"Erledigt fristgerecht","Erledigt verspätet")),IF($G42=Parameter!$G$8,"Zurückgestellt",IF($F42&lt;TODAY(),"Überfällig",IF($F42&lt;=TODAY()+Parameter!$B$6,"Bald fällig","Im Plan"))))))</f>
        <v/>
      </c>
      <c r="L42" s="28">
        <f>IF($B42="","",IFERROR(VLOOKUP($B42,'Gespräche'!$A$5:$N$104,2,FALSE),""))</f>
        <v/>
      </c>
      <c r="M42" s="7">
        <f>IF($B42="","",IFERROR(VLOOKUP($B42,'Gespräche'!$A$5:$N$104,3,FALSE),""))</f>
        <v/>
      </c>
      <c r="N42" s="7">
        <f>IF($A42="","",IF(OR($B42="",$C42="",$F42="",$G42=""),"Pflichtangabe fehlt",IF($L42="","Gespräch-ID prüfen",IF(AND($E42&lt;&gt;"",$F42&lt;&gt;"",$F42&lt;$E42),"Datumsfolge prüfen",IF(AND($G42=Parameter!$G$7,$H42=""),"Erledigt-Datum fehlt",IF(AND($I42=1,$G42&lt;&gt;Parameter!$G$7),"Status/Fortschritt prüfen",IF(AND($G42=Parameter!$G$7,$I42&lt;&gt;1),"Fortschritt prüfen","Plausibel"))))))</f>
        <v/>
      </c>
    </row>
    <row r="43" ht="23" customHeight="1">
      <c r="A43" s="15" t="n"/>
      <c r="B43" s="15" t="n"/>
      <c r="C43" s="15" t="n"/>
      <c r="D43" s="15" t="n"/>
      <c r="E43" s="26" t="n"/>
      <c r="F43" s="26" t="n"/>
      <c r="G43" s="15" t="n"/>
      <c r="H43" s="26" t="n"/>
      <c r="I43" s="19" t="n"/>
      <c r="J43" s="17">
        <f>IF(OR($A43="",$F43="",$G43="",$G43=Parameter!$G$7,$G43=Parameter!$G$8),"",$F43-TODAY())</f>
        <v/>
      </c>
      <c r="K43" s="4">
        <f>IF($A43="","",IF(OR($B43="",$C43="",$F43="",$G43=""),"Angaben fehlen",IF($G43=Parameter!$G$7,IF($H43="","Erledigt-Datum fehlt",IF($H43&lt;=$F43,"Erledigt fristgerecht","Erledigt verspätet")),IF($G43=Parameter!$G$8,"Zurückgestellt",IF($F43&lt;TODAY(),"Überfällig",IF($F43&lt;=TODAY()+Parameter!$B$6,"Bald fällig","Im Plan"))))))</f>
        <v/>
      </c>
      <c r="L43" s="27">
        <f>IF($B43="","",IFERROR(VLOOKUP($B43,'Gespräche'!$A$5:$N$104,2,FALSE),""))</f>
        <v/>
      </c>
      <c r="M43" s="4">
        <f>IF($B43="","",IFERROR(VLOOKUP($B43,'Gespräche'!$A$5:$N$104,3,FALSE),""))</f>
        <v/>
      </c>
      <c r="N43" s="4">
        <f>IF($A43="","",IF(OR($B43="",$C43="",$F43="",$G43=""),"Pflichtangabe fehlt",IF($L43="","Gespräch-ID prüfen",IF(AND($E43&lt;&gt;"",$F43&lt;&gt;"",$F43&lt;$E43),"Datumsfolge prüfen",IF(AND($G43=Parameter!$G$7,$H43=""),"Erledigt-Datum fehlt",IF(AND($I43=1,$G43&lt;&gt;Parameter!$G$7),"Status/Fortschritt prüfen",IF(AND($G43=Parameter!$G$7,$I43&lt;&gt;1),"Fortschritt prüfen","Plausibel"))))))</f>
        <v/>
      </c>
    </row>
    <row r="44" ht="23" customHeight="1">
      <c r="A44" s="15" t="n"/>
      <c r="B44" s="15" t="n"/>
      <c r="C44" s="15" t="n"/>
      <c r="D44" s="15" t="n"/>
      <c r="E44" s="26" t="n"/>
      <c r="F44" s="26" t="n"/>
      <c r="G44" s="15" t="n"/>
      <c r="H44" s="26" t="n"/>
      <c r="I44" s="19" t="n"/>
      <c r="J44" s="18">
        <f>IF(OR($A44="",$F44="",$G44="",$G44=Parameter!$G$7,$G44=Parameter!$G$8),"",$F44-TODAY())</f>
        <v/>
      </c>
      <c r="K44" s="7">
        <f>IF($A44="","",IF(OR($B44="",$C44="",$F44="",$G44=""),"Angaben fehlen",IF($G44=Parameter!$G$7,IF($H44="","Erledigt-Datum fehlt",IF($H44&lt;=$F44,"Erledigt fristgerecht","Erledigt verspätet")),IF($G44=Parameter!$G$8,"Zurückgestellt",IF($F44&lt;TODAY(),"Überfällig",IF($F44&lt;=TODAY()+Parameter!$B$6,"Bald fällig","Im Plan"))))))</f>
        <v/>
      </c>
      <c r="L44" s="28">
        <f>IF($B44="","",IFERROR(VLOOKUP($B44,'Gespräche'!$A$5:$N$104,2,FALSE),""))</f>
        <v/>
      </c>
      <c r="M44" s="7">
        <f>IF($B44="","",IFERROR(VLOOKUP($B44,'Gespräche'!$A$5:$N$104,3,FALSE),""))</f>
        <v/>
      </c>
      <c r="N44" s="7">
        <f>IF($A44="","",IF(OR($B44="",$C44="",$F44="",$G44=""),"Pflichtangabe fehlt",IF($L44="","Gespräch-ID prüfen",IF(AND($E44&lt;&gt;"",$F44&lt;&gt;"",$F44&lt;$E44),"Datumsfolge prüfen",IF(AND($G44=Parameter!$G$7,$H44=""),"Erledigt-Datum fehlt",IF(AND($I44=1,$G44&lt;&gt;Parameter!$G$7),"Status/Fortschritt prüfen",IF(AND($G44=Parameter!$G$7,$I44&lt;&gt;1),"Fortschritt prüfen","Plausibel"))))))</f>
        <v/>
      </c>
    </row>
    <row r="45" ht="23" customHeight="1">
      <c r="A45" s="15" t="n"/>
      <c r="B45" s="15" t="n"/>
      <c r="C45" s="15" t="n"/>
      <c r="D45" s="15" t="n"/>
      <c r="E45" s="26" t="n"/>
      <c r="F45" s="26" t="n"/>
      <c r="G45" s="15" t="n"/>
      <c r="H45" s="26" t="n"/>
      <c r="I45" s="19" t="n"/>
      <c r="J45" s="17">
        <f>IF(OR($A45="",$F45="",$G45="",$G45=Parameter!$G$7,$G45=Parameter!$G$8),"",$F45-TODAY())</f>
        <v/>
      </c>
      <c r="K45" s="4">
        <f>IF($A45="","",IF(OR($B45="",$C45="",$F45="",$G45=""),"Angaben fehlen",IF($G45=Parameter!$G$7,IF($H45="","Erledigt-Datum fehlt",IF($H45&lt;=$F45,"Erledigt fristgerecht","Erledigt verspätet")),IF($G45=Parameter!$G$8,"Zurückgestellt",IF($F45&lt;TODAY(),"Überfällig",IF($F45&lt;=TODAY()+Parameter!$B$6,"Bald fällig","Im Plan"))))))</f>
        <v/>
      </c>
      <c r="L45" s="27">
        <f>IF($B45="","",IFERROR(VLOOKUP($B45,'Gespräche'!$A$5:$N$104,2,FALSE),""))</f>
        <v/>
      </c>
      <c r="M45" s="4">
        <f>IF($B45="","",IFERROR(VLOOKUP($B45,'Gespräche'!$A$5:$N$104,3,FALSE),""))</f>
        <v/>
      </c>
      <c r="N45" s="4">
        <f>IF($A45="","",IF(OR($B45="",$C45="",$F45="",$G45=""),"Pflichtangabe fehlt",IF($L45="","Gespräch-ID prüfen",IF(AND($E45&lt;&gt;"",$F45&lt;&gt;"",$F45&lt;$E45),"Datumsfolge prüfen",IF(AND($G45=Parameter!$G$7,$H45=""),"Erledigt-Datum fehlt",IF(AND($I45=1,$G45&lt;&gt;Parameter!$G$7),"Status/Fortschritt prüfen",IF(AND($G45=Parameter!$G$7,$I45&lt;&gt;1),"Fortschritt prüfen","Plausibel"))))))</f>
        <v/>
      </c>
    </row>
    <row r="46" ht="23" customHeight="1">
      <c r="A46" s="15" t="n"/>
      <c r="B46" s="15" t="n"/>
      <c r="C46" s="15" t="n"/>
      <c r="D46" s="15" t="n"/>
      <c r="E46" s="26" t="n"/>
      <c r="F46" s="26" t="n"/>
      <c r="G46" s="15" t="n"/>
      <c r="H46" s="26" t="n"/>
      <c r="I46" s="19" t="n"/>
      <c r="J46" s="18">
        <f>IF(OR($A46="",$F46="",$G46="",$G46=Parameter!$G$7,$G46=Parameter!$G$8),"",$F46-TODAY())</f>
        <v/>
      </c>
      <c r="K46" s="7">
        <f>IF($A46="","",IF(OR($B46="",$C46="",$F46="",$G46=""),"Angaben fehlen",IF($G46=Parameter!$G$7,IF($H46="","Erledigt-Datum fehlt",IF($H46&lt;=$F46,"Erledigt fristgerecht","Erledigt verspätet")),IF($G46=Parameter!$G$8,"Zurückgestellt",IF($F46&lt;TODAY(),"Überfällig",IF($F46&lt;=TODAY()+Parameter!$B$6,"Bald fällig","Im Plan"))))))</f>
        <v/>
      </c>
      <c r="L46" s="28">
        <f>IF($B46="","",IFERROR(VLOOKUP($B46,'Gespräche'!$A$5:$N$104,2,FALSE),""))</f>
        <v/>
      </c>
      <c r="M46" s="7">
        <f>IF($B46="","",IFERROR(VLOOKUP($B46,'Gespräche'!$A$5:$N$104,3,FALSE),""))</f>
        <v/>
      </c>
      <c r="N46" s="7">
        <f>IF($A46="","",IF(OR($B46="",$C46="",$F46="",$G46=""),"Pflichtangabe fehlt",IF($L46="","Gespräch-ID prüfen",IF(AND($E46&lt;&gt;"",$F46&lt;&gt;"",$F46&lt;$E46),"Datumsfolge prüfen",IF(AND($G46=Parameter!$G$7,$H46=""),"Erledigt-Datum fehlt",IF(AND($I46=1,$G46&lt;&gt;Parameter!$G$7),"Status/Fortschritt prüfen",IF(AND($G46=Parameter!$G$7,$I46&lt;&gt;1),"Fortschritt prüfen","Plausibel"))))))</f>
        <v/>
      </c>
    </row>
    <row r="47" ht="23" customHeight="1">
      <c r="A47" s="15" t="n"/>
      <c r="B47" s="15" t="n"/>
      <c r="C47" s="15" t="n"/>
      <c r="D47" s="15" t="n"/>
      <c r="E47" s="26" t="n"/>
      <c r="F47" s="26" t="n"/>
      <c r="G47" s="15" t="n"/>
      <c r="H47" s="26" t="n"/>
      <c r="I47" s="19" t="n"/>
      <c r="J47" s="17">
        <f>IF(OR($A47="",$F47="",$G47="",$G47=Parameter!$G$7,$G47=Parameter!$G$8),"",$F47-TODAY())</f>
        <v/>
      </c>
      <c r="K47" s="4">
        <f>IF($A47="","",IF(OR($B47="",$C47="",$F47="",$G47=""),"Angaben fehlen",IF($G47=Parameter!$G$7,IF($H47="","Erledigt-Datum fehlt",IF($H47&lt;=$F47,"Erledigt fristgerecht","Erledigt verspätet")),IF($G47=Parameter!$G$8,"Zurückgestellt",IF($F47&lt;TODAY(),"Überfällig",IF($F47&lt;=TODAY()+Parameter!$B$6,"Bald fällig","Im Plan"))))))</f>
        <v/>
      </c>
      <c r="L47" s="27">
        <f>IF($B47="","",IFERROR(VLOOKUP($B47,'Gespräche'!$A$5:$N$104,2,FALSE),""))</f>
        <v/>
      </c>
      <c r="M47" s="4">
        <f>IF($B47="","",IFERROR(VLOOKUP($B47,'Gespräche'!$A$5:$N$104,3,FALSE),""))</f>
        <v/>
      </c>
      <c r="N47" s="4">
        <f>IF($A47="","",IF(OR($B47="",$C47="",$F47="",$G47=""),"Pflichtangabe fehlt",IF($L47="","Gespräch-ID prüfen",IF(AND($E47&lt;&gt;"",$F47&lt;&gt;"",$F47&lt;$E47),"Datumsfolge prüfen",IF(AND($G47=Parameter!$G$7,$H47=""),"Erledigt-Datum fehlt",IF(AND($I47=1,$G47&lt;&gt;Parameter!$G$7),"Status/Fortschritt prüfen",IF(AND($G47=Parameter!$G$7,$I47&lt;&gt;1),"Fortschritt prüfen","Plausibel"))))))</f>
        <v/>
      </c>
    </row>
    <row r="48" ht="23" customHeight="1">
      <c r="A48" s="15" t="n"/>
      <c r="B48" s="15" t="n"/>
      <c r="C48" s="15" t="n"/>
      <c r="D48" s="15" t="n"/>
      <c r="E48" s="26" t="n"/>
      <c r="F48" s="26" t="n"/>
      <c r="G48" s="15" t="n"/>
      <c r="H48" s="26" t="n"/>
      <c r="I48" s="19" t="n"/>
      <c r="J48" s="18">
        <f>IF(OR($A48="",$F48="",$G48="",$G48=Parameter!$G$7,$G48=Parameter!$G$8),"",$F48-TODAY())</f>
        <v/>
      </c>
      <c r="K48" s="7">
        <f>IF($A48="","",IF(OR($B48="",$C48="",$F48="",$G48=""),"Angaben fehlen",IF($G48=Parameter!$G$7,IF($H48="","Erledigt-Datum fehlt",IF($H48&lt;=$F48,"Erledigt fristgerecht","Erledigt verspätet")),IF($G48=Parameter!$G$8,"Zurückgestellt",IF($F48&lt;TODAY(),"Überfällig",IF($F48&lt;=TODAY()+Parameter!$B$6,"Bald fällig","Im Plan"))))))</f>
        <v/>
      </c>
      <c r="L48" s="28">
        <f>IF($B48="","",IFERROR(VLOOKUP($B48,'Gespräche'!$A$5:$N$104,2,FALSE),""))</f>
        <v/>
      </c>
      <c r="M48" s="7">
        <f>IF($B48="","",IFERROR(VLOOKUP($B48,'Gespräche'!$A$5:$N$104,3,FALSE),""))</f>
        <v/>
      </c>
      <c r="N48" s="7">
        <f>IF($A48="","",IF(OR($B48="",$C48="",$F48="",$G48=""),"Pflichtangabe fehlt",IF($L48="","Gespräch-ID prüfen",IF(AND($E48&lt;&gt;"",$F48&lt;&gt;"",$F48&lt;$E48),"Datumsfolge prüfen",IF(AND($G48=Parameter!$G$7,$H48=""),"Erledigt-Datum fehlt",IF(AND($I48=1,$G48&lt;&gt;Parameter!$G$7),"Status/Fortschritt prüfen",IF(AND($G48=Parameter!$G$7,$I48&lt;&gt;1),"Fortschritt prüfen","Plausibel"))))))</f>
        <v/>
      </c>
    </row>
    <row r="49" ht="23" customHeight="1">
      <c r="A49" s="15" t="n"/>
      <c r="B49" s="15" t="n"/>
      <c r="C49" s="15" t="n"/>
      <c r="D49" s="15" t="n"/>
      <c r="E49" s="26" t="n"/>
      <c r="F49" s="26" t="n"/>
      <c r="G49" s="15" t="n"/>
      <c r="H49" s="26" t="n"/>
      <c r="I49" s="19" t="n"/>
      <c r="J49" s="17">
        <f>IF(OR($A49="",$F49="",$G49="",$G49=Parameter!$G$7,$G49=Parameter!$G$8),"",$F49-TODAY())</f>
        <v/>
      </c>
      <c r="K49" s="4">
        <f>IF($A49="","",IF(OR($B49="",$C49="",$F49="",$G49=""),"Angaben fehlen",IF($G49=Parameter!$G$7,IF($H49="","Erledigt-Datum fehlt",IF($H49&lt;=$F49,"Erledigt fristgerecht","Erledigt verspätet")),IF($G49=Parameter!$G$8,"Zurückgestellt",IF($F49&lt;TODAY(),"Überfällig",IF($F49&lt;=TODAY()+Parameter!$B$6,"Bald fällig","Im Plan"))))))</f>
        <v/>
      </c>
      <c r="L49" s="27">
        <f>IF($B49="","",IFERROR(VLOOKUP($B49,'Gespräche'!$A$5:$N$104,2,FALSE),""))</f>
        <v/>
      </c>
      <c r="M49" s="4">
        <f>IF($B49="","",IFERROR(VLOOKUP($B49,'Gespräche'!$A$5:$N$104,3,FALSE),""))</f>
        <v/>
      </c>
      <c r="N49" s="4">
        <f>IF($A49="","",IF(OR($B49="",$C49="",$F49="",$G49=""),"Pflichtangabe fehlt",IF($L49="","Gespräch-ID prüfen",IF(AND($E49&lt;&gt;"",$F49&lt;&gt;"",$F49&lt;$E49),"Datumsfolge prüfen",IF(AND($G49=Parameter!$G$7,$H49=""),"Erledigt-Datum fehlt",IF(AND($I49=1,$G49&lt;&gt;Parameter!$G$7),"Status/Fortschritt prüfen",IF(AND($G49=Parameter!$G$7,$I49&lt;&gt;1),"Fortschritt prüfen","Plausibel"))))))</f>
        <v/>
      </c>
    </row>
    <row r="50" ht="23" customHeight="1">
      <c r="A50" s="15" t="n"/>
      <c r="B50" s="15" t="n"/>
      <c r="C50" s="15" t="n"/>
      <c r="D50" s="15" t="n"/>
      <c r="E50" s="26" t="n"/>
      <c r="F50" s="26" t="n"/>
      <c r="G50" s="15" t="n"/>
      <c r="H50" s="26" t="n"/>
      <c r="I50" s="19" t="n"/>
      <c r="J50" s="18">
        <f>IF(OR($A50="",$F50="",$G50="",$G50=Parameter!$G$7,$G50=Parameter!$G$8),"",$F50-TODAY())</f>
        <v/>
      </c>
      <c r="K50" s="7">
        <f>IF($A50="","",IF(OR($B50="",$C50="",$F50="",$G50=""),"Angaben fehlen",IF($G50=Parameter!$G$7,IF($H50="","Erledigt-Datum fehlt",IF($H50&lt;=$F50,"Erledigt fristgerecht","Erledigt verspätet")),IF($G50=Parameter!$G$8,"Zurückgestellt",IF($F50&lt;TODAY(),"Überfällig",IF($F50&lt;=TODAY()+Parameter!$B$6,"Bald fällig","Im Plan"))))))</f>
        <v/>
      </c>
      <c r="L50" s="28">
        <f>IF($B50="","",IFERROR(VLOOKUP($B50,'Gespräche'!$A$5:$N$104,2,FALSE),""))</f>
        <v/>
      </c>
      <c r="M50" s="7">
        <f>IF($B50="","",IFERROR(VLOOKUP($B50,'Gespräche'!$A$5:$N$104,3,FALSE),""))</f>
        <v/>
      </c>
      <c r="N50" s="7">
        <f>IF($A50="","",IF(OR($B50="",$C50="",$F50="",$G50=""),"Pflichtangabe fehlt",IF($L50="","Gespräch-ID prüfen",IF(AND($E50&lt;&gt;"",$F50&lt;&gt;"",$F50&lt;$E50),"Datumsfolge prüfen",IF(AND($G50=Parameter!$G$7,$H50=""),"Erledigt-Datum fehlt",IF(AND($I50=1,$G50&lt;&gt;Parameter!$G$7),"Status/Fortschritt prüfen",IF(AND($G50=Parameter!$G$7,$I50&lt;&gt;1),"Fortschritt prüfen","Plausibel"))))))</f>
        <v/>
      </c>
    </row>
    <row r="51" ht="23" customHeight="1">
      <c r="A51" s="15" t="n"/>
      <c r="B51" s="15" t="n"/>
      <c r="C51" s="15" t="n"/>
      <c r="D51" s="15" t="n"/>
      <c r="E51" s="26" t="n"/>
      <c r="F51" s="26" t="n"/>
      <c r="G51" s="15" t="n"/>
      <c r="H51" s="26" t="n"/>
      <c r="I51" s="19" t="n"/>
      <c r="J51" s="17">
        <f>IF(OR($A51="",$F51="",$G51="",$G51=Parameter!$G$7,$G51=Parameter!$G$8),"",$F51-TODAY())</f>
        <v/>
      </c>
      <c r="K51" s="4">
        <f>IF($A51="","",IF(OR($B51="",$C51="",$F51="",$G51=""),"Angaben fehlen",IF($G51=Parameter!$G$7,IF($H51="","Erledigt-Datum fehlt",IF($H51&lt;=$F51,"Erledigt fristgerecht","Erledigt verspätet")),IF($G51=Parameter!$G$8,"Zurückgestellt",IF($F51&lt;TODAY(),"Überfällig",IF($F51&lt;=TODAY()+Parameter!$B$6,"Bald fällig","Im Plan"))))))</f>
        <v/>
      </c>
      <c r="L51" s="27">
        <f>IF($B51="","",IFERROR(VLOOKUP($B51,'Gespräche'!$A$5:$N$104,2,FALSE),""))</f>
        <v/>
      </c>
      <c r="M51" s="4">
        <f>IF($B51="","",IFERROR(VLOOKUP($B51,'Gespräche'!$A$5:$N$104,3,FALSE),""))</f>
        <v/>
      </c>
      <c r="N51" s="4">
        <f>IF($A51="","",IF(OR($B51="",$C51="",$F51="",$G51=""),"Pflichtangabe fehlt",IF($L51="","Gespräch-ID prüfen",IF(AND($E51&lt;&gt;"",$F51&lt;&gt;"",$F51&lt;$E51),"Datumsfolge prüfen",IF(AND($G51=Parameter!$G$7,$H51=""),"Erledigt-Datum fehlt",IF(AND($I51=1,$G51&lt;&gt;Parameter!$G$7),"Status/Fortschritt prüfen",IF(AND($G51=Parameter!$G$7,$I51&lt;&gt;1),"Fortschritt prüfen","Plausibel"))))))</f>
        <v/>
      </c>
    </row>
    <row r="52" ht="23" customHeight="1">
      <c r="A52" s="15" t="n"/>
      <c r="B52" s="15" t="n"/>
      <c r="C52" s="15" t="n"/>
      <c r="D52" s="15" t="n"/>
      <c r="E52" s="26" t="n"/>
      <c r="F52" s="26" t="n"/>
      <c r="G52" s="15" t="n"/>
      <c r="H52" s="26" t="n"/>
      <c r="I52" s="19" t="n"/>
      <c r="J52" s="18">
        <f>IF(OR($A52="",$F52="",$G52="",$G52=Parameter!$G$7,$G52=Parameter!$G$8),"",$F52-TODAY())</f>
        <v/>
      </c>
      <c r="K52" s="7">
        <f>IF($A52="","",IF(OR($B52="",$C52="",$F52="",$G52=""),"Angaben fehlen",IF($G52=Parameter!$G$7,IF($H52="","Erledigt-Datum fehlt",IF($H52&lt;=$F52,"Erledigt fristgerecht","Erledigt verspätet")),IF($G52=Parameter!$G$8,"Zurückgestellt",IF($F52&lt;TODAY(),"Überfällig",IF($F52&lt;=TODAY()+Parameter!$B$6,"Bald fällig","Im Plan"))))))</f>
        <v/>
      </c>
      <c r="L52" s="28">
        <f>IF($B52="","",IFERROR(VLOOKUP($B52,'Gespräche'!$A$5:$N$104,2,FALSE),""))</f>
        <v/>
      </c>
      <c r="M52" s="7">
        <f>IF($B52="","",IFERROR(VLOOKUP($B52,'Gespräche'!$A$5:$N$104,3,FALSE),""))</f>
        <v/>
      </c>
      <c r="N52" s="7">
        <f>IF($A52="","",IF(OR($B52="",$C52="",$F52="",$G52=""),"Pflichtangabe fehlt",IF($L52="","Gespräch-ID prüfen",IF(AND($E52&lt;&gt;"",$F52&lt;&gt;"",$F52&lt;$E52),"Datumsfolge prüfen",IF(AND($G52=Parameter!$G$7,$H52=""),"Erledigt-Datum fehlt",IF(AND($I52=1,$G52&lt;&gt;Parameter!$G$7),"Status/Fortschritt prüfen",IF(AND($G52=Parameter!$G$7,$I52&lt;&gt;1),"Fortschritt prüfen","Plausibel"))))))</f>
        <v/>
      </c>
    </row>
    <row r="53" ht="23" customHeight="1">
      <c r="A53" s="15" t="n"/>
      <c r="B53" s="15" t="n"/>
      <c r="C53" s="15" t="n"/>
      <c r="D53" s="15" t="n"/>
      <c r="E53" s="26" t="n"/>
      <c r="F53" s="26" t="n"/>
      <c r="G53" s="15" t="n"/>
      <c r="H53" s="26" t="n"/>
      <c r="I53" s="19" t="n"/>
      <c r="J53" s="17">
        <f>IF(OR($A53="",$F53="",$G53="",$G53=Parameter!$G$7,$G53=Parameter!$G$8),"",$F53-TODAY())</f>
        <v/>
      </c>
      <c r="K53" s="4">
        <f>IF($A53="","",IF(OR($B53="",$C53="",$F53="",$G53=""),"Angaben fehlen",IF($G53=Parameter!$G$7,IF($H53="","Erledigt-Datum fehlt",IF($H53&lt;=$F53,"Erledigt fristgerecht","Erledigt verspätet")),IF($G53=Parameter!$G$8,"Zurückgestellt",IF($F53&lt;TODAY(),"Überfällig",IF($F53&lt;=TODAY()+Parameter!$B$6,"Bald fällig","Im Plan"))))))</f>
        <v/>
      </c>
      <c r="L53" s="27">
        <f>IF($B53="","",IFERROR(VLOOKUP($B53,'Gespräche'!$A$5:$N$104,2,FALSE),""))</f>
        <v/>
      </c>
      <c r="M53" s="4">
        <f>IF($B53="","",IFERROR(VLOOKUP($B53,'Gespräche'!$A$5:$N$104,3,FALSE),""))</f>
        <v/>
      </c>
      <c r="N53" s="4">
        <f>IF($A53="","",IF(OR($B53="",$C53="",$F53="",$G53=""),"Pflichtangabe fehlt",IF($L53="","Gespräch-ID prüfen",IF(AND($E53&lt;&gt;"",$F53&lt;&gt;"",$F53&lt;$E53),"Datumsfolge prüfen",IF(AND($G53=Parameter!$G$7,$H53=""),"Erledigt-Datum fehlt",IF(AND($I53=1,$G53&lt;&gt;Parameter!$G$7),"Status/Fortschritt prüfen",IF(AND($G53=Parameter!$G$7,$I53&lt;&gt;1),"Fortschritt prüfen","Plausibel"))))))</f>
        <v/>
      </c>
    </row>
    <row r="54" ht="23" customHeight="1">
      <c r="A54" s="15" t="n"/>
      <c r="B54" s="15" t="n"/>
      <c r="C54" s="15" t="n"/>
      <c r="D54" s="15" t="n"/>
      <c r="E54" s="26" t="n"/>
      <c r="F54" s="26" t="n"/>
      <c r="G54" s="15" t="n"/>
      <c r="H54" s="26" t="n"/>
      <c r="I54" s="19" t="n"/>
      <c r="J54" s="18">
        <f>IF(OR($A54="",$F54="",$G54="",$G54=Parameter!$G$7,$G54=Parameter!$G$8),"",$F54-TODAY())</f>
        <v/>
      </c>
      <c r="K54" s="7">
        <f>IF($A54="","",IF(OR($B54="",$C54="",$F54="",$G54=""),"Angaben fehlen",IF($G54=Parameter!$G$7,IF($H54="","Erledigt-Datum fehlt",IF($H54&lt;=$F54,"Erledigt fristgerecht","Erledigt verspätet")),IF($G54=Parameter!$G$8,"Zurückgestellt",IF($F54&lt;TODAY(),"Überfällig",IF($F54&lt;=TODAY()+Parameter!$B$6,"Bald fällig","Im Plan"))))))</f>
        <v/>
      </c>
      <c r="L54" s="28">
        <f>IF($B54="","",IFERROR(VLOOKUP($B54,'Gespräche'!$A$5:$N$104,2,FALSE),""))</f>
        <v/>
      </c>
      <c r="M54" s="7">
        <f>IF($B54="","",IFERROR(VLOOKUP($B54,'Gespräche'!$A$5:$N$104,3,FALSE),""))</f>
        <v/>
      </c>
      <c r="N54" s="7">
        <f>IF($A54="","",IF(OR($B54="",$C54="",$F54="",$G54=""),"Pflichtangabe fehlt",IF($L54="","Gespräch-ID prüfen",IF(AND($E54&lt;&gt;"",$F54&lt;&gt;"",$F54&lt;$E54),"Datumsfolge prüfen",IF(AND($G54=Parameter!$G$7,$H54=""),"Erledigt-Datum fehlt",IF(AND($I54=1,$G54&lt;&gt;Parameter!$G$7),"Status/Fortschritt prüfen",IF(AND($G54=Parameter!$G$7,$I54&lt;&gt;1),"Fortschritt prüfen","Plausibel"))))))</f>
        <v/>
      </c>
    </row>
    <row r="55" ht="23" customHeight="1">
      <c r="A55" s="15" t="n"/>
      <c r="B55" s="15" t="n"/>
      <c r="C55" s="15" t="n"/>
      <c r="D55" s="15" t="n"/>
      <c r="E55" s="26" t="n"/>
      <c r="F55" s="26" t="n"/>
      <c r="G55" s="15" t="n"/>
      <c r="H55" s="26" t="n"/>
      <c r="I55" s="19" t="n"/>
      <c r="J55" s="17">
        <f>IF(OR($A55="",$F55="",$G55="",$G55=Parameter!$G$7,$G55=Parameter!$G$8),"",$F55-TODAY())</f>
        <v/>
      </c>
      <c r="K55" s="4">
        <f>IF($A55="","",IF(OR($B55="",$C55="",$F55="",$G55=""),"Angaben fehlen",IF($G55=Parameter!$G$7,IF($H55="","Erledigt-Datum fehlt",IF($H55&lt;=$F55,"Erledigt fristgerecht","Erledigt verspätet")),IF($G55=Parameter!$G$8,"Zurückgestellt",IF($F55&lt;TODAY(),"Überfällig",IF($F55&lt;=TODAY()+Parameter!$B$6,"Bald fällig","Im Plan"))))))</f>
        <v/>
      </c>
      <c r="L55" s="27">
        <f>IF($B55="","",IFERROR(VLOOKUP($B55,'Gespräche'!$A$5:$N$104,2,FALSE),""))</f>
        <v/>
      </c>
      <c r="M55" s="4">
        <f>IF($B55="","",IFERROR(VLOOKUP($B55,'Gespräche'!$A$5:$N$104,3,FALSE),""))</f>
        <v/>
      </c>
      <c r="N55" s="4">
        <f>IF($A55="","",IF(OR($B55="",$C55="",$F55="",$G55=""),"Pflichtangabe fehlt",IF($L55="","Gespräch-ID prüfen",IF(AND($E55&lt;&gt;"",$F55&lt;&gt;"",$F55&lt;$E55),"Datumsfolge prüfen",IF(AND($G55=Parameter!$G$7,$H55=""),"Erledigt-Datum fehlt",IF(AND($I55=1,$G55&lt;&gt;Parameter!$G$7),"Status/Fortschritt prüfen",IF(AND($G55=Parameter!$G$7,$I55&lt;&gt;1),"Fortschritt prüfen","Plausibel"))))))</f>
        <v/>
      </c>
    </row>
    <row r="56" ht="23" customHeight="1">
      <c r="A56" s="15" t="n"/>
      <c r="B56" s="15" t="n"/>
      <c r="C56" s="15" t="n"/>
      <c r="D56" s="15" t="n"/>
      <c r="E56" s="26" t="n"/>
      <c r="F56" s="26" t="n"/>
      <c r="G56" s="15" t="n"/>
      <c r="H56" s="26" t="n"/>
      <c r="I56" s="19" t="n"/>
      <c r="J56" s="18">
        <f>IF(OR($A56="",$F56="",$G56="",$G56=Parameter!$G$7,$G56=Parameter!$G$8),"",$F56-TODAY())</f>
        <v/>
      </c>
      <c r="K56" s="7">
        <f>IF($A56="","",IF(OR($B56="",$C56="",$F56="",$G56=""),"Angaben fehlen",IF($G56=Parameter!$G$7,IF($H56="","Erledigt-Datum fehlt",IF($H56&lt;=$F56,"Erledigt fristgerecht","Erledigt verspätet")),IF($G56=Parameter!$G$8,"Zurückgestellt",IF($F56&lt;TODAY(),"Überfällig",IF($F56&lt;=TODAY()+Parameter!$B$6,"Bald fällig","Im Plan"))))))</f>
        <v/>
      </c>
      <c r="L56" s="28">
        <f>IF($B56="","",IFERROR(VLOOKUP($B56,'Gespräche'!$A$5:$N$104,2,FALSE),""))</f>
        <v/>
      </c>
      <c r="M56" s="7">
        <f>IF($B56="","",IFERROR(VLOOKUP($B56,'Gespräche'!$A$5:$N$104,3,FALSE),""))</f>
        <v/>
      </c>
      <c r="N56" s="7">
        <f>IF($A56="","",IF(OR($B56="",$C56="",$F56="",$G56=""),"Pflichtangabe fehlt",IF($L56="","Gespräch-ID prüfen",IF(AND($E56&lt;&gt;"",$F56&lt;&gt;"",$F56&lt;$E56),"Datumsfolge prüfen",IF(AND($G56=Parameter!$G$7,$H56=""),"Erledigt-Datum fehlt",IF(AND($I56=1,$G56&lt;&gt;Parameter!$G$7),"Status/Fortschritt prüfen",IF(AND($G56=Parameter!$G$7,$I56&lt;&gt;1),"Fortschritt prüfen","Plausibel"))))))</f>
        <v/>
      </c>
    </row>
    <row r="57" ht="23" customHeight="1">
      <c r="A57" s="15" t="n"/>
      <c r="B57" s="15" t="n"/>
      <c r="C57" s="15" t="n"/>
      <c r="D57" s="15" t="n"/>
      <c r="E57" s="26" t="n"/>
      <c r="F57" s="26" t="n"/>
      <c r="G57" s="15" t="n"/>
      <c r="H57" s="26" t="n"/>
      <c r="I57" s="19" t="n"/>
      <c r="J57" s="17">
        <f>IF(OR($A57="",$F57="",$G57="",$G57=Parameter!$G$7,$G57=Parameter!$G$8),"",$F57-TODAY())</f>
        <v/>
      </c>
      <c r="K57" s="4">
        <f>IF($A57="","",IF(OR($B57="",$C57="",$F57="",$G57=""),"Angaben fehlen",IF($G57=Parameter!$G$7,IF($H57="","Erledigt-Datum fehlt",IF($H57&lt;=$F57,"Erledigt fristgerecht","Erledigt verspätet")),IF($G57=Parameter!$G$8,"Zurückgestellt",IF($F57&lt;TODAY(),"Überfällig",IF($F57&lt;=TODAY()+Parameter!$B$6,"Bald fällig","Im Plan"))))))</f>
        <v/>
      </c>
      <c r="L57" s="27">
        <f>IF($B57="","",IFERROR(VLOOKUP($B57,'Gespräche'!$A$5:$N$104,2,FALSE),""))</f>
        <v/>
      </c>
      <c r="M57" s="4">
        <f>IF($B57="","",IFERROR(VLOOKUP($B57,'Gespräche'!$A$5:$N$104,3,FALSE),""))</f>
        <v/>
      </c>
      <c r="N57" s="4">
        <f>IF($A57="","",IF(OR($B57="",$C57="",$F57="",$G57=""),"Pflichtangabe fehlt",IF($L57="","Gespräch-ID prüfen",IF(AND($E57&lt;&gt;"",$F57&lt;&gt;"",$F57&lt;$E57),"Datumsfolge prüfen",IF(AND($G57=Parameter!$G$7,$H57=""),"Erledigt-Datum fehlt",IF(AND($I57=1,$G57&lt;&gt;Parameter!$G$7),"Status/Fortschritt prüfen",IF(AND($G57=Parameter!$G$7,$I57&lt;&gt;1),"Fortschritt prüfen","Plausibel"))))))</f>
        <v/>
      </c>
    </row>
    <row r="58" ht="23" customHeight="1">
      <c r="A58" s="15" t="n"/>
      <c r="B58" s="15" t="n"/>
      <c r="C58" s="15" t="n"/>
      <c r="D58" s="15" t="n"/>
      <c r="E58" s="26" t="n"/>
      <c r="F58" s="26" t="n"/>
      <c r="G58" s="15" t="n"/>
      <c r="H58" s="26" t="n"/>
      <c r="I58" s="19" t="n"/>
      <c r="J58" s="18">
        <f>IF(OR($A58="",$F58="",$G58="",$G58=Parameter!$G$7,$G58=Parameter!$G$8),"",$F58-TODAY())</f>
        <v/>
      </c>
      <c r="K58" s="7">
        <f>IF($A58="","",IF(OR($B58="",$C58="",$F58="",$G58=""),"Angaben fehlen",IF($G58=Parameter!$G$7,IF($H58="","Erledigt-Datum fehlt",IF($H58&lt;=$F58,"Erledigt fristgerecht","Erledigt verspätet")),IF($G58=Parameter!$G$8,"Zurückgestellt",IF($F58&lt;TODAY(),"Überfällig",IF($F58&lt;=TODAY()+Parameter!$B$6,"Bald fällig","Im Plan"))))))</f>
        <v/>
      </c>
      <c r="L58" s="28">
        <f>IF($B58="","",IFERROR(VLOOKUP($B58,'Gespräche'!$A$5:$N$104,2,FALSE),""))</f>
        <v/>
      </c>
      <c r="M58" s="7">
        <f>IF($B58="","",IFERROR(VLOOKUP($B58,'Gespräche'!$A$5:$N$104,3,FALSE),""))</f>
        <v/>
      </c>
      <c r="N58" s="7">
        <f>IF($A58="","",IF(OR($B58="",$C58="",$F58="",$G58=""),"Pflichtangabe fehlt",IF($L58="","Gespräch-ID prüfen",IF(AND($E58&lt;&gt;"",$F58&lt;&gt;"",$F58&lt;$E58),"Datumsfolge prüfen",IF(AND($G58=Parameter!$G$7,$H58=""),"Erledigt-Datum fehlt",IF(AND($I58=1,$G58&lt;&gt;Parameter!$G$7),"Status/Fortschritt prüfen",IF(AND($G58=Parameter!$G$7,$I58&lt;&gt;1),"Fortschritt prüfen","Plausibel"))))))</f>
        <v/>
      </c>
    </row>
    <row r="59" ht="23" customHeight="1">
      <c r="A59" s="15" t="n"/>
      <c r="B59" s="15" t="n"/>
      <c r="C59" s="15" t="n"/>
      <c r="D59" s="15" t="n"/>
      <c r="E59" s="26" t="n"/>
      <c r="F59" s="26" t="n"/>
      <c r="G59" s="15" t="n"/>
      <c r="H59" s="26" t="n"/>
      <c r="I59" s="19" t="n"/>
      <c r="J59" s="17">
        <f>IF(OR($A59="",$F59="",$G59="",$G59=Parameter!$G$7,$G59=Parameter!$G$8),"",$F59-TODAY())</f>
        <v/>
      </c>
      <c r="K59" s="4">
        <f>IF($A59="","",IF(OR($B59="",$C59="",$F59="",$G59=""),"Angaben fehlen",IF($G59=Parameter!$G$7,IF($H59="","Erledigt-Datum fehlt",IF($H59&lt;=$F59,"Erledigt fristgerecht","Erledigt verspätet")),IF($G59=Parameter!$G$8,"Zurückgestellt",IF($F59&lt;TODAY(),"Überfällig",IF($F59&lt;=TODAY()+Parameter!$B$6,"Bald fällig","Im Plan"))))))</f>
        <v/>
      </c>
      <c r="L59" s="27">
        <f>IF($B59="","",IFERROR(VLOOKUP($B59,'Gespräche'!$A$5:$N$104,2,FALSE),""))</f>
        <v/>
      </c>
      <c r="M59" s="4">
        <f>IF($B59="","",IFERROR(VLOOKUP($B59,'Gespräche'!$A$5:$N$104,3,FALSE),""))</f>
        <v/>
      </c>
      <c r="N59" s="4">
        <f>IF($A59="","",IF(OR($B59="",$C59="",$F59="",$G59=""),"Pflichtangabe fehlt",IF($L59="","Gespräch-ID prüfen",IF(AND($E59&lt;&gt;"",$F59&lt;&gt;"",$F59&lt;$E59),"Datumsfolge prüfen",IF(AND($G59=Parameter!$G$7,$H59=""),"Erledigt-Datum fehlt",IF(AND($I59=1,$G59&lt;&gt;Parameter!$G$7),"Status/Fortschritt prüfen",IF(AND($G59=Parameter!$G$7,$I59&lt;&gt;1),"Fortschritt prüfen","Plausibel"))))))</f>
        <v/>
      </c>
    </row>
    <row r="60" ht="23" customHeight="1">
      <c r="A60" s="15" t="n"/>
      <c r="B60" s="15" t="n"/>
      <c r="C60" s="15" t="n"/>
      <c r="D60" s="15" t="n"/>
      <c r="E60" s="26" t="n"/>
      <c r="F60" s="26" t="n"/>
      <c r="G60" s="15" t="n"/>
      <c r="H60" s="26" t="n"/>
      <c r="I60" s="19" t="n"/>
      <c r="J60" s="18">
        <f>IF(OR($A60="",$F60="",$G60="",$G60=Parameter!$G$7,$G60=Parameter!$G$8),"",$F60-TODAY())</f>
        <v/>
      </c>
      <c r="K60" s="7">
        <f>IF($A60="","",IF(OR($B60="",$C60="",$F60="",$G60=""),"Angaben fehlen",IF($G60=Parameter!$G$7,IF($H60="","Erledigt-Datum fehlt",IF($H60&lt;=$F60,"Erledigt fristgerecht","Erledigt verspätet")),IF($G60=Parameter!$G$8,"Zurückgestellt",IF($F60&lt;TODAY(),"Überfällig",IF($F60&lt;=TODAY()+Parameter!$B$6,"Bald fällig","Im Plan"))))))</f>
        <v/>
      </c>
      <c r="L60" s="28">
        <f>IF($B60="","",IFERROR(VLOOKUP($B60,'Gespräche'!$A$5:$N$104,2,FALSE),""))</f>
        <v/>
      </c>
      <c r="M60" s="7">
        <f>IF($B60="","",IFERROR(VLOOKUP($B60,'Gespräche'!$A$5:$N$104,3,FALSE),""))</f>
        <v/>
      </c>
      <c r="N60" s="7">
        <f>IF($A60="","",IF(OR($B60="",$C60="",$F60="",$G60=""),"Pflichtangabe fehlt",IF($L60="","Gespräch-ID prüfen",IF(AND($E60&lt;&gt;"",$F60&lt;&gt;"",$F60&lt;$E60),"Datumsfolge prüfen",IF(AND($G60=Parameter!$G$7,$H60=""),"Erledigt-Datum fehlt",IF(AND($I60=1,$G60&lt;&gt;Parameter!$G$7),"Status/Fortschritt prüfen",IF(AND($G60=Parameter!$G$7,$I60&lt;&gt;1),"Fortschritt prüfen","Plausibel"))))))</f>
        <v/>
      </c>
    </row>
    <row r="61" ht="23" customHeight="1">
      <c r="A61" s="15" t="n"/>
      <c r="B61" s="15" t="n"/>
      <c r="C61" s="15" t="n"/>
      <c r="D61" s="15" t="n"/>
      <c r="E61" s="26" t="n"/>
      <c r="F61" s="26" t="n"/>
      <c r="G61" s="15" t="n"/>
      <c r="H61" s="26" t="n"/>
      <c r="I61" s="19" t="n"/>
      <c r="J61" s="17">
        <f>IF(OR($A61="",$F61="",$G61="",$G61=Parameter!$G$7,$G61=Parameter!$G$8),"",$F61-TODAY())</f>
        <v/>
      </c>
      <c r="K61" s="4">
        <f>IF($A61="","",IF(OR($B61="",$C61="",$F61="",$G61=""),"Angaben fehlen",IF($G61=Parameter!$G$7,IF($H61="","Erledigt-Datum fehlt",IF($H61&lt;=$F61,"Erledigt fristgerecht","Erledigt verspätet")),IF($G61=Parameter!$G$8,"Zurückgestellt",IF($F61&lt;TODAY(),"Überfällig",IF($F61&lt;=TODAY()+Parameter!$B$6,"Bald fällig","Im Plan"))))))</f>
        <v/>
      </c>
      <c r="L61" s="27">
        <f>IF($B61="","",IFERROR(VLOOKUP($B61,'Gespräche'!$A$5:$N$104,2,FALSE),""))</f>
        <v/>
      </c>
      <c r="M61" s="4">
        <f>IF($B61="","",IFERROR(VLOOKUP($B61,'Gespräche'!$A$5:$N$104,3,FALSE),""))</f>
        <v/>
      </c>
      <c r="N61" s="4">
        <f>IF($A61="","",IF(OR($B61="",$C61="",$F61="",$G61=""),"Pflichtangabe fehlt",IF($L61="","Gespräch-ID prüfen",IF(AND($E61&lt;&gt;"",$F61&lt;&gt;"",$F61&lt;$E61),"Datumsfolge prüfen",IF(AND($G61=Parameter!$G$7,$H61=""),"Erledigt-Datum fehlt",IF(AND($I61=1,$G61&lt;&gt;Parameter!$G$7),"Status/Fortschritt prüfen",IF(AND($G61=Parameter!$G$7,$I61&lt;&gt;1),"Fortschritt prüfen","Plausibel"))))))</f>
        <v/>
      </c>
    </row>
    <row r="62" ht="23" customHeight="1">
      <c r="A62" s="15" t="n"/>
      <c r="B62" s="15" t="n"/>
      <c r="C62" s="15" t="n"/>
      <c r="D62" s="15" t="n"/>
      <c r="E62" s="26" t="n"/>
      <c r="F62" s="26" t="n"/>
      <c r="G62" s="15" t="n"/>
      <c r="H62" s="26" t="n"/>
      <c r="I62" s="19" t="n"/>
      <c r="J62" s="18">
        <f>IF(OR($A62="",$F62="",$G62="",$G62=Parameter!$G$7,$G62=Parameter!$G$8),"",$F62-TODAY())</f>
        <v/>
      </c>
      <c r="K62" s="7">
        <f>IF($A62="","",IF(OR($B62="",$C62="",$F62="",$G62=""),"Angaben fehlen",IF($G62=Parameter!$G$7,IF($H62="","Erledigt-Datum fehlt",IF($H62&lt;=$F62,"Erledigt fristgerecht","Erledigt verspätet")),IF($G62=Parameter!$G$8,"Zurückgestellt",IF($F62&lt;TODAY(),"Überfällig",IF($F62&lt;=TODAY()+Parameter!$B$6,"Bald fällig","Im Plan"))))))</f>
        <v/>
      </c>
      <c r="L62" s="28">
        <f>IF($B62="","",IFERROR(VLOOKUP($B62,'Gespräche'!$A$5:$N$104,2,FALSE),""))</f>
        <v/>
      </c>
      <c r="M62" s="7">
        <f>IF($B62="","",IFERROR(VLOOKUP($B62,'Gespräche'!$A$5:$N$104,3,FALSE),""))</f>
        <v/>
      </c>
      <c r="N62" s="7">
        <f>IF($A62="","",IF(OR($B62="",$C62="",$F62="",$G62=""),"Pflichtangabe fehlt",IF($L62="","Gespräch-ID prüfen",IF(AND($E62&lt;&gt;"",$F62&lt;&gt;"",$F62&lt;$E62),"Datumsfolge prüfen",IF(AND($G62=Parameter!$G$7,$H62=""),"Erledigt-Datum fehlt",IF(AND($I62=1,$G62&lt;&gt;Parameter!$G$7),"Status/Fortschritt prüfen",IF(AND($G62=Parameter!$G$7,$I62&lt;&gt;1),"Fortschritt prüfen","Plausibel"))))))</f>
        <v/>
      </c>
    </row>
    <row r="63" ht="23" customHeight="1">
      <c r="A63" s="15" t="n"/>
      <c r="B63" s="15" t="n"/>
      <c r="C63" s="15" t="n"/>
      <c r="D63" s="15" t="n"/>
      <c r="E63" s="26" t="n"/>
      <c r="F63" s="26" t="n"/>
      <c r="G63" s="15" t="n"/>
      <c r="H63" s="26" t="n"/>
      <c r="I63" s="19" t="n"/>
      <c r="J63" s="17">
        <f>IF(OR($A63="",$F63="",$G63="",$G63=Parameter!$G$7,$G63=Parameter!$G$8),"",$F63-TODAY())</f>
        <v/>
      </c>
      <c r="K63" s="4">
        <f>IF($A63="","",IF(OR($B63="",$C63="",$F63="",$G63=""),"Angaben fehlen",IF($G63=Parameter!$G$7,IF($H63="","Erledigt-Datum fehlt",IF($H63&lt;=$F63,"Erledigt fristgerecht","Erledigt verspätet")),IF($G63=Parameter!$G$8,"Zurückgestellt",IF($F63&lt;TODAY(),"Überfällig",IF($F63&lt;=TODAY()+Parameter!$B$6,"Bald fällig","Im Plan"))))))</f>
        <v/>
      </c>
      <c r="L63" s="27">
        <f>IF($B63="","",IFERROR(VLOOKUP($B63,'Gespräche'!$A$5:$N$104,2,FALSE),""))</f>
        <v/>
      </c>
      <c r="M63" s="4">
        <f>IF($B63="","",IFERROR(VLOOKUP($B63,'Gespräche'!$A$5:$N$104,3,FALSE),""))</f>
        <v/>
      </c>
      <c r="N63" s="4">
        <f>IF($A63="","",IF(OR($B63="",$C63="",$F63="",$G63=""),"Pflichtangabe fehlt",IF($L63="","Gespräch-ID prüfen",IF(AND($E63&lt;&gt;"",$F63&lt;&gt;"",$F63&lt;$E63),"Datumsfolge prüfen",IF(AND($G63=Parameter!$G$7,$H63=""),"Erledigt-Datum fehlt",IF(AND($I63=1,$G63&lt;&gt;Parameter!$G$7),"Status/Fortschritt prüfen",IF(AND($G63=Parameter!$G$7,$I63&lt;&gt;1),"Fortschritt prüfen","Plausibel"))))))</f>
        <v/>
      </c>
    </row>
    <row r="64" ht="23" customHeight="1">
      <c r="A64" s="15" t="n"/>
      <c r="B64" s="15" t="n"/>
      <c r="C64" s="15" t="n"/>
      <c r="D64" s="15" t="n"/>
      <c r="E64" s="26" t="n"/>
      <c r="F64" s="26" t="n"/>
      <c r="G64" s="15" t="n"/>
      <c r="H64" s="26" t="n"/>
      <c r="I64" s="19" t="n"/>
      <c r="J64" s="18">
        <f>IF(OR($A64="",$F64="",$G64="",$G64=Parameter!$G$7,$G64=Parameter!$G$8),"",$F64-TODAY())</f>
        <v/>
      </c>
      <c r="K64" s="7">
        <f>IF($A64="","",IF(OR($B64="",$C64="",$F64="",$G64=""),"Angaben fehlen",IF($G64=Parameter!$G$7,IF($H64="","Erledigt-Datum fehlt",IF($H64&lt;=$F64,"Erledigt fristgerecht","Erledigt verspätet")),IF($G64=Parameter!$G$8,"Zurückgestellt",IF($F64&lt;TODAY(),"Überfällig",IF($F64&lt;=TODAY()+Parameter!$B$6,"Bald fällig","Im Plan"))))))</f>
        <v/>
      </c>
      <c r="L64" s="28">
        <f>IF($B64="","",IFERROR(VLOOKUP($B64,'Gespräche'!$A$5:$N$104,2,FALSE),""))</f>
        <v/>
      </c>
      <c r="M64" s="7">
        <f>IF($B64="","",IFERROR(VLOOKUP($B64,'Gespräche'!$A$5:$N$104,3,FALSE),""))</f>
        <v/>
      </c>
      <c r="N64" s="7">
        <f>IF($A64="","",IF(OR($B64="",$C64="",$F64="",$G64=""),"Pflichtangabe fehlt",IF($L64="","Gespräch-ID prüfen",IF(AND($E64&lt;&gt;"",$F64&lt;&gt;"",$F64&lt;$E64),"Datumsfolge prüfen",IF(AND($G64=Parameter!$G$7,$H64=""),"Erledigt-Datum fehlt",IF(AND($I64=1,$G64&lt;&gt;Parameter!$G$7),"Status/Fortschritt prüfen",IF(AND($G64=Parameter!$G$7,$I64&lt;&gt;1),"Fortschritt prüfen","Plausibel"))))))</f>
        <v/>
      </c>
    </row>
    <row r="65" ht="23" customHeight="1">
      <c r="A65" s="15" t="n"/>
      <c r="B65" s="15" t="n"/>
      <c r="C65" s="15" t="n"/>
      <c r="D65" s="15" t="n"/>
      <c r="E65" s="26" t="n"/>
      <c r="F65" s="26" t="n"/>
      <c r="G65" s="15" t="n"/>
      <c r="H65" s="26" t="n"/>
      <c r="I65" s="19" t="n"/>
      <c r="J65" s="17">
        <f>IF(OR($A65="",$F65="",$G65="",$G65=Parameter!$G$7,$G65=Parameter!$G$8),"",$F65-TODAY())</f>
        <v/>
      </c>
      <c r="K65" s="4">
        <f>IF($A65="","",IF(OR($B65="",$C65="",$F65="",$G65=""),"Angaben fehlen",IF($G65=Parameter!$G$7,IF($H65="","Erledigt-Datum fehlt",IF($H65&lt;=$F65,"Erledigt fristgerecht","Erledigt verspätet")),IF($G65=Parameter!$G$8,"Zurückgestellt",IF($F65&lt;TODAY(),"Überfällig",IF($F65&lt;=TODAY()+Parameter!$B$6,"Bald fällig","Im Plan"))))))</f>
        <v/>
      </c>
      <c r="L65" s="27">
        <f>IF($B65="","",IFERROR(VLOOKUP($B65,'Gespräche'!$A$5:$N$104,2,FALSE),""))</f>
        <v/>
      </c>
      <c r="M65" s="4">
        <f>IF($B65="","",IFERROR(VLOOKUP($B65,'Gespräche'!$A$5:$N$104,3,FALSE),""))</f>
        <v/>
      </c>
      <c r="N65" s="4">
        <f>IF($A65="","",IF(OR($B65="",$C65="",$F65="",$G65=""),"Pflichtangabe fehlt",IF($L65="","Gespräch-ID prüfen",IF(AND($E65&lt;&gt;"",$F65&lt;&gt;"",$F65&lt;$E65),"Datumsfolge prüfen",IF(AND($G65=Parameter!$G$7,$H65=""),"Erledigt-Datum fehlt",IF(AND($I65=1,$G65&lt;&gt;Parameter!$G$7),"Status/Fortschritt prüfen",IF(AND($G65=Parameter!$G$7,$I65&lt;&gt;1),"Fortschritt prüfen","Plausibel"))))))</f>
        <v/>
      </c>
    </row>
    <row r="66" ht="23" customHeight="1">
      <c r="A66" s="15" t="n"/>
      <c r="B66" s="15" t="n"/>
      <c r="C66" s="15" t="n"/>
      <c r="D66" s="15" t="n"/>
      <c r="E66" s="26" t="n"/>
      <c r="F66" s="26" t="n"/>
      <c r="G66" s="15" t="n"/>
      <c r="H66" s="26" t="n"/>
      <c r="I66" s="19" t="n"/>
      <c r="J66" s="18">
        <f>IF(OR($A66="",$F66="",$G66="",$G66=Parameter!$G$7,$G66=Parameter!$G$8),"",$F66-TODAY())</f>
        <v/>
      </c>
      <c r="K66" s="7">
        <f>IF($A66="","",IF(OR($B66="",$C66="",$F66="",$G66=""),"Angaben fehlen",IF($G66=Parameter!$G$7,IF($H66="","Erledigt-Datum fehlt",IF($H66&lt;=$F66,"Erledigt fristgerecht","Erledigt verspätet")),IF($G66=Parameter!$G$8,"Zurückgestellt",IF($F66&lt;TODAY(),"Überfällig",IF($F66&lt;=TODAY()+Parameter!$B$6,"Bald fällig","Im Plan"))))))</f>
        <v/>
      </c>
      <c r="L66" s="28">
        <f>IF($B66="","",IFERROR(VLOOKUP($B66,'Gespräche'!$A$5:$N$104,2,FALSE),""))</f>
        <v/>
      </c>
      <c r="M66" s="7">
        <f>IF($B66="","",IFERROR(VLOOKUP($B66,'Gespräche'!$A$5:$N$104,3,FALSE),""))</f>
        <v/>
      </c>
      <c r="N66" s="7">
        <f>IF($A66="","",IF(OR($B66="",$C66="",$F66="",$G66=""),"Pflichtangabe fehlt",IF($L66="","Gespräch-ID prüfen",IF(AND($E66&lt;&gt;"",$F66&lt;&gt;"",$F66&lt;$E66),"Datumsfolge prüfen",IF(AND($G66=Parameter!$G$7,$H66=""),"Erledigt-Datum fehlt",IF(AND($I66=1,$G66&lt;&gt;Parameter!$G$7),"Status/Fortschritt prüfen",IF(AND($G66=Parameter!$G$7,$I66&lt;&gt;1),"Fortschritt prüfen","Plausibel"))))))</f>
        <v/>
      </c>
    </row>
    <row r="67" ht="23" customHeight="1">
      <c r="A67" s="15" t="n"/>
      <c r="B67" s="15" t="n"/>
      <c r="C67" s="15" t="n"/>
      <c r="D67" s="15" t="n"/>
      <c r="E67" s="26" t="n"/>
      <c r="F67" s="26" t="n"/>
      <c r="G67" s="15" t="n"/>
      <c r="H67" s="26" t="n"/>
      <c r="I67" s="19" t="n"/>
      <c r="J67" s="17">
        <f>IF(OR($A67="",$F67="",$G67="",$G67=Parameter!$G$7,$G67=Parameter!$G$8),"",$F67-TODAY())</f>
        <v/>
      </c>
      <c r="K67" s="4">
        <f>IF($A67="","",IF(OR($B67="",$C67="",$F67="",$G67=""),"Angaben fehlen",IF($G67=Parameter!$G$7,IF($H67="","Erledigt-Datum fehlt",IF($H67&lt;=$F67,"Erledigt fristgerecht","Erledigt verspätet")),IF($G67=Parameter!$G$8,"Zurückgestellt",IF($F67&lt;TODAY(),"Überfällig",IF($F67&lt;=TODAY()+Parameter!$B$6,"Bald fällig","Im Plan"))))))</f>
        <v/>
      </c>
      <c r="L67" s="27">
        <f>IF($B67="","",IFERROR(VLOOKUP($B67,'Gespräche'!$A$5:$N$104,2,FALSE),""))</f>
        <v/>
      </c>
      <c r="M67" s="4">
        <f>IF($B67="","",IFERROR(VLOOKUP($B67,'Gespräche'!$A$5:$N$104,3,FALSE),""))</f>
        <v/>
      </c>
      <c r="N67" s="4">
        <f>IF($A67="","",IF(OR($B67="",$C67="",$F67="",$G67=""),"Pflichtangabe fehlt",IF($L67="","Gespräch-ID prüfen",IF(AND($E67&lt;&gt;"",$F67&lt;&gt;"",$F67&lt;$E67),"Datumsfolge prüfen",IF(AND($G67=Parameter!$G$7,$H67=""),"Erledigt-Datum fehlt",IF(AND($I67=1,$G67&lt;&gt;Parameter!$G$7),"Status/Fortschritt prüfen",IF(AND($G67=Parameter!$G$7,$I67&lt;&gt;1),"Fortschritt prüfen","Plausibel"))))))</f>
        <v/>
      </c>
    </row>
    <row r="68" ht="23" customHeight="1">
      <c r="A68" s="15" t="n"/>
      <c r="B68" s="15" t="n"/>
      <c r="C68" s="15" t="n"/>
      <c r="D68" s="15" t="n"/>
      <c r="E68" s="26" t="n"/>
      <c r="F68" s="26" t="n"/>
      <c r="G68" s="15" t="n"/>
      <c r="H68" s="26" t="n"/>
      <c r="I68" s="19" t="n"/>
      <c r="J68" s="18">
        <f>IF(OR($A68="",$F68="",$G68="",$G68=Parameter!$G$7,$G68=Parameter!$G$8),"",$F68-TODAY())</f>
        <v/>
      </c>
      <c r="K68" s="7">
        <f>IF($A68="","",IF(OR($B68="",$C68="",$F68="",$G68=""),"Angaben fehlen",IF($G68=Parameter!$G$7,IF($H68="","Erledigt-Datum fehlt",IF($H68&lt;=$F68,"Erledigt fristgerecht","Erledigt verspätet")),IF($G68=Parameter!$G$8,"Zurückgestellt",IF($F68&lt;TODAY(),"Überfällig",IF($F68&lt;=TODAY()+Parameter!$B$6,"Bald fällig","Im Plan"))))))</f>
        <v/>
      </c>
      <c r="L68" s="28">
        <f>IF($B68="","",IFERROR(VLOOKUP($B68,'Gespräche'!$A$5:$N$104,2,FALSE),""))</f>
        <v/>
      </c>
      <c r="M68" s="7">
        <f>IF($B68="","",IFERROR(VLOOKUP($B68,'Gespräche'!$A$5:$N$104,3,FALSE),""))</f>
        <v/>
      </c>
      <c r="N68" s="7">
        <f>IF($A68="","",IF(OR($B68="",$C68="",$F68="",$G68=""),"Pflichtangabe fehlt",IF($L68="","Gespräch-ID prüfen",IF(AND($E68&lt;&gt;"",$F68&lt;&gt;"",$F68&lt;$E68),"Datumsfolge prüfen",IF(AND($G68=Parameter!$G$7,$H68=""),"Erledigt-Datum fehlt",IF(AND($I68=1,$G68&lt;&gt;Parameter!$G$7),"Status/Fortschritt prüfen",IF(AND($G68=Parameter!$G$7,$I68&lt;&gt;1),"Fortschritt prüfen","Plausibel"))))))</f>
        <v/>
      </c>
    </row>
    <row r="69" ht="23" customHeight="1">
      <c r="A69" s="15" t="n"/>
      <c r="B69" s="15" t="n"/>
      <c r="C69" s="15" t="n"/>
      <c r="D69" s="15" t="n"/>
      <c r="E69" s="26" t="n"/>
      <c r="F69" s="26" t="n"/>
      <c r="G69" s="15" t="n"/>
      <c r="H69" s="26" t="n"/>
      <c r="I69" s="19" t="n"/>
      <c r="J69" s="17">
        <f>IF(OR($A69="",$F69="",$G69="",$G69=Parameter!$G$7,$G69=Parameter!$G$8),"",$F69-TODAY())</f>
        <v/>
      </c>
      <c r="K69" s="4">
        <f>IF($A69="","",IF(OR($B69="",$C69="",$F69="",$G69=""),"Angaben fehlen",IF($G69=Parameter!$G$7,IF($H69="","Erledigt-Datum fehlt",IF($H69&lt;=$F69,"Erledigt fristgerecht","Erledigt verspätet")),IF($G69=Parameter!$G$8,"Zurückgestellt",IF($F69&lt;TODAY(),"Überfällig",IF($F69&lt;=TODAY()+Parameter!$B$6,"Bald fällig","Im Plan"))))))</f>
        <v/>
      </c>
      <c r="L69" s="27">
        <f>IF($B69="","",IFERROR(VLOOKUP($B69,'Gespräche'!$A$5:$N$104,2,FALSE),""))</f>
        <v/>
      </c>
      <c r="M69" s="4">
        <f>IF($B69="","",IFERROR(VLOOKUP($B69,'Gespräche'!$A$5:$N$104,3,FALSE),""))</f>
        <v/>
      </c>
      <c r="N69" s="4">
        <f>IF($A69="","",IF(OR($B69="",$C69="",$F69="",$G69=""),"Pflichtangabe fehlt",IF($L69="","Gespräch-ID prüfen",IF(AND($E69&lt;&gt;"",$F69&lt;&gt;"",$F69&lt;$E69),"Datumsfolge prüfen",IF(AND($G69=Parameter!$G$7,$H69=""),"Erledigt-Datum fehlt",IF(AND($I69=1,$G69&lt;&gt;Parameter!$G$7),"Status/Fortschritt prüfen",IF(AND($G69=Parameter!$G$7,$I69&lt;&gt;1),"Fortschritt prüfen","Plausibel"))))))</f>
        <v/>
      </c>
    </row>
    <row r="70" ht="23" customHeight="1">
      <c r="A70" s="15" t="n"/>
      <c r="B70" s="15" t="n"/>
      <c r="C70" s="15" t="n"/>
      <c r="D70" s="15" t="n"/>
      <c r="E70" s="26" t="n"/>
      <c r="F70" s="26" t="n"/>
      <c r="G70" s="15" t="n"/>
      <c r="H70" s="26" t="n"/>
      <c r="I70" s="19" t="n"/>
      <c r="J70" s="18">
        <f>IF(OR($A70="",$F70="",$G70="",$G70=Parameter!$G$7,$G70=Parameter!$G$8),"",$F70-TODAY())</f>
        <v/>
      </c>
      <c r="K70" s="7">
        <f>IF($A70="","",IF(OR($B70="",$C70="",$F70="",$G70=""),"Angaben fehlen",IF($G70=Parameter!$G$7,IF($H70="","Erledigt-Datum fehlt",IF($H70&lt;=$F70,"Erledigt fristgerecht","Erledigt verspätet")),IF($G70=Parameter!$G$8,"Zurückgestellt",IF($F70&lt;TODAY(),"Überfällig",IF($F70&lt;=TODAY()+Parameter!$B$6,"Bald fällig","Im Plan"))))))</f>
        <v/>
      </c>
      <c r="L70" s="28">
        <f>IF($B70="","",IFERROR(VLOOKUP($B70,'Gespräche'!$A$5:$N$104,2,FALSE),""))</f>
        <v/>
      </c>
      <c r="M70" s="7">
        <f>IF($B70="","",IFERROR(VLOOKUP($B70,'Gespräche'!$A$5:$N$104,3,FALSE),""))</f>
        <v/>
      </c>
      <c r="N70" s="7">
        <f>IF($A70="","",IF(OR($B70="",$C70="",$F70="",$G70=""),"Pflichtangabe fehlt",IF($L70="","Gespräch-ID prüfen",IF(AND($E70&lt;&gt;"",$F70&lt;&gt;"",$F70&lt;$E70),"Datumsfolge prüfen",IF(AND($G70=Parameter!$G$7,$H70=""),"Erledigt-Datum fehlt",IF(AND($I70=1,$G70&lt;&gt;Parameter!$G$7),"Status/Fortschritt prüfen",IF(AND($G70=Parameter!$G$7,$I70&lt;&gt;1),"Fortschritt prüfen","Plausibel"))))))</f>
        <v/>
      </c>
    </row>
    <row r="71" ht="23" customHeight="1">
      <c r="A71" s="15" t="n"/>
      <c r="B71" s="15" t="n"/>
      <c r="C71" s="15" t="n"/>
      <c r="D71" s="15" t="n"/>
      <c r="E71" s="26" t="n"/>
      <c r="F71" s="26" t="n"/>
      <c r="G71" s="15" t="n"/>
      <c r="H71" s="26" t="n"/>
      <c r="I71" s="19" t="n"/>
      <c r="J71" s="17">
        <f>IF(OR($A71="",$F71="",$G71="",$G71=Parameter!$G$7,$G71=Parameter!$G$8),"",$F71-TODAY())</f>
        <v/>
      </c>
      <c r="K71" s="4">
        <f>IF($A71="","",IF(OR($B71="",$C71="",$F71="",$G71=""),"Angaben fehlen",IF($G71=Parameter!$G$7,IF($H71="","Erledigt-Datum fehlt",IF($H71&lt;=$F71,"Erledigt fristgerecht","Erledigt verspätet")),IF($G71=Parameter!$G$8,"Zurückgestellt",IF($F71&lt;TODAY(),"Überfällig",IF($F71&lt;=TODAY()+Parameter!$B$6,"Bald fällig","Im Plan"))))))</f>
        <v/>
      </c>
      <c r="L71" s="27">
        <f>IF($B71="","",IFERROR(VLOOKUP($B71,'Gespräche'!$A$5:$N$104,2,FALSE),""))</f>
        <v/>
      </c>
      <c r="M71" s="4">
        <f>IF($B71="","",IFERROR(VLOOKUP($B71,'Gespräche'!$A$5:$N$104,3,FALSE),""))</f>
        <v/>
      </c>
      <c r="N71" s="4">
        <f>IF($A71="","",IF(OR($B71="",$C71="",$F71="",$G71=""),"Pflichtangabe fehlt",IF($L71="","Gespräch-ID prüfen",IF(AND($E71&lt;&gt;"",$F71&lt;&gt;"",$F71&lt;$E71),"Datumsfolge prüfen",IF(AND($G71=Parameter!$G$7,$H71=""),"Erledigt-Datum fehlt",IF(AND($I71=1,$G71&lt;&gt;Parameter!$G$7),"Status/Fortschritt prüfen",IF(AND($G71=Parameter!$G$7,$I71&lt;&gt;1),"Fortschritt prüfen","Plausibel"))))))</f>
        <v/>
      </c>
    </row>
    <row r="72" ht="23" customHeight="1">
      <c r="A72" s="15" t="n"/>
      <c r="B72" s="15" t="n"/>
      <c r="C72" s="15" t="n"/>
      <c r="D72" s="15" t="n"/>
      <c r="E72" s="26" t="n"/>
      <c r="F72" s="26" t="n"/>
      <c r="G72" s="15" t="n"/>
      <c r="H72" s="26" t="n"/>
      <c r="I72" s="19" t="n"/>
      <c r="J72" s="18">
        <f>IF(OR($A72="",$F72="",$G72="",$G72=Parameter!$G$7,$G72=Parameter!$G$8),"",$F72-TODAY())</f>
        <v/>
      </c>
      <c r="K72" s="7">
        <f>IF($A72="","",IF(OR($B72="",$C72="",$F72="",$G72=""),"Angaben fehlen",IF($G72=Parameter!$G$7,IF($H72="","Erledigt-Datum fehlt",IF($H72&lt;=$F72,"Erledigt fristgerecht","Erledigt verspätet")),IF($G72=Parameter!$G$8,"Zurückgestellt",IF($F72&lt;TODAY(),"Überfällig",IF($F72&lt;=TODAY()+Parameter!$B$6,"Bald fällig","Im Plan"))))))</f>
        <v/>
      </c>
      <c r="L72" s="28">
        <f>IF($B72="","",IFERROR(VLOOKUP($B72,'Gespräche'!$A$5:$N$104,2,FALSE),""))</f>
        <v/>
      </c>
      <c r="M72" s="7">
        <f>IF($B72="","",IFERROR(VLOOKUP($B72,'Gespräche'!$A$5:$N$104,3,FALSE),""))</f>
        <v/>
      </c>
      <c r="N72" s="7">
        <f>IF($A72="","",IF(OR($B72="",$C72="",$F72="",$G72=""),"Pflichtangabe fehlt",IF($L72="","Gespräch-ID prüfen",IF(AND($E72&lt;&gt;"",$F72&lt;&gt;"",$F72&lt;$E72),"Datumsfolge prüfen",IF(AND($G72=Parameter!$G$7,$H72=""),"Erledigt-Datum fehlt",IF(AND($I72=1,$G72&lt;&gt;Parameter!$G$7),"Status/Fortschritt prüfen",IF(AND($G72=Parameter!$G$7,$I72&lt;&gt;1),"Fortschritt prüfen","Plausibel"))))))</f>
        <v/>
      </c>
    </row>
    <row r="73" ht="23" customHeight="1">
      <c r="A73" s="15" t="n"/>
      <c r="B73" s="15" t="n"/>
      <c r="C73" s="15" t="n"/>
      <c r="D73" s="15" t="n"/>
      <c r="E73" s="26" t="n"/>
      <c r="F73" s="26" t="n"/>
      <c r="G73" s="15" t="n"/>
      <c r="H73" s="26" t="n"/>
      <c r="I73" s="19" t="n"/>
      <c r="J73" s="17">
        <f>IF(OR($A73="",$F73="",$G73="",$G73=Parameter!$G$7,$G73=Parameter!$G$8),"",$F73-TODAY())</f>
        <v/>
      </c>
      <c r="K73" s="4">
        <f>IF($A73="","",IF(OR($B73="",$C73="",$F73="",$G73=""),"Angaben fehlen",IF($G73=Parameter!$G$7,IF($H73="","Erledigt-Datum fehlt",IF($H73&lt;=$F73,"Erledigt fristgerecht","Erledigt verspätet")),IF($G73=Parameter!$G$8,"Zurückgestellt",IF($F73&lt;TODAY(),"Überfällig",IF($F73&lt;=TODAY()+Parameter!$B$6,"Bald fällig","Im Plan"))))))</f>
        <v/>
      </c>
      <c r="L73" s="27">
        <f>IF($B73="","",IFERROR(VLOOKUP($B73,'Gespräche'!$A$5:$N$104,2,FALSE),""))</f>
        <v/>
      </c>
      <c r="M73" s="4">
        <f>IF($B73="","",IFERROR(VLOOKUP($B73,'Gespräche'!$A$5:$N$104,3,FALSE),""))</f>
        <v/>
      </c>
      <c r="N73" s="4">
        <f>IF($A73="","",IF(OR($B73="",$C73="",$F73="",$G73=""),"Pflichtangabe fehlt",IF($L73="","Gespräch-ID prüfen",IF(AND($E73&lt;&gt;"",$F73&lt;&gt;"",$F73&lt;$E73),"Datumsfolge prüfen",IF(AND($G73=Parameter!$G$7,$H73=""),"Erledigt-Datum fehlt",IF(AND($I73=1,$G73&lt;&gt;Parameter!$G$7),"Status/Fortschritt prüfen",IF(AND($G73=Parameter!$G$7,$I73&lt;&gt;1),"Fortschritt prüfen","Plausibel"))))))</f>
        <v/>
      </c>
    </row>
    <row r="74" ht="23" customHeight="1">
      <c r="A74" s="15" t="n"/>
      <c r="B74" s="15" t="n"/>
      <c r="C74" s="15" t="n"/>
      <c r="D74" s="15" t="n"/>
      <c r="E74" s="26" t="n"/>
      <c r="F74" s="26" t="n"/>
      <c r="G74" s="15" t="n"/>
      <c r="H74" s="26" t="n"/>
      <c r="I74" s="19" t="n"/>
      <c r="J74" s="18">
        <f>IF(OR($A74="",$F74="",$G74="",$G74=Parameter!$G$7,$G74=Parameter!$G$8),"",$F74-TODAY())</f>
        <v/>
      </c>
      <c r="K74" s="7">
        <f>IF($A74="","",IF(OR($B74="",$C74="",$F74="",$G74=""),"Angaben fehlen",IF($G74=Parameter!$G$7,IF($H74="","Erledigt-Datum fehlt",IF($H74&lt;=$F74,"Erledigt fristgerecht","Erledigt verspätet")),IF($G74=Parameter!$G$8,"Zurückgestellt",IF($F74&lt;TODAY(),"Überfällig",IF($F74&lt;=TODAY()+Parameter!$B$6,"Bald fällig","Im Plan"))))))</f>
        <v/>
      </c>
      <c r="L74" s="28">
        <f>IF($B74="","",IFERROR(VLOOKUP($B74,'Gespräche'!$A$5:$N$104,2,FALSE),""))</f>
        <v/>
      </c>
      <c r="M74" s="7">
        <f>IF($B74="","",IFERROR(VLOOKUP($B74,'Gespräche'!$A$5:$N$104,3,FALSE),""))</f>
        <v/>
      </c>
      <c r="N74" s="7">
        <f>IF($A74="","",IF(OR($B74="",$C74="",$F74="",$G74=""),"Pflichtangabe fehlt",IF($L74="","Gespräch-ID prüfen",IF(AND($E74&lt;&gt;"",$F74&lt;&gt;"",$F74&lt;$E74),"Datumsfolge prüfen",IF(AND($G74=Parameter!$G$7,$H74=""),"Erledigt-Datum fehlt",IF(AND($I74=1,$G74&lt;&gt;Parameter!$G$7),"Status/Fortschritt prüfen",IF(AND($G74=Parameter!$G$7,$I74&lt;&gt;1),"Fortschritt prüfen","Plausibel"))))))</f>
        <v/>
      </c>
    </row>
    <row r="75" ht="23" customHeight="1">
      <c r="A75" s="15" t="n"/>
      <c r="B75" s="15" t="n"/>
      <c r="C75" s="15" t="n"/>
      <c r="D75" s="15" t="n"/>
      <c r="E75" s="26" t="n"/>
      <c r="F75" s="26" t="n"/>
      <c r="G75" s="15" t="n"/>
      <c r="H75" s="26" t="n"/>
      <c r="I75" s="19" t="n"/>
      <c r="J75" s="17">
        <f>IF(OR($A75="",$F75="",$G75="",$G75=Parameter!$G$7,$G75=Parameter!$G$8),"",$F75-TODAY())</f>
        <v/>
      </c>
      <c r="K75" s="4">
        <f>IF($A75="","",IF(OR($B75="",$C75="",$F75="",$G75=""),"Angaben fehlen",IF($G75=Parameter!$G$7,IF($H75="","Erledigt-Datum fehlt",IF($H75&lt;=$F75,"Erledigt fristgerecht","Erledigt verspätet")),IF($G75=Parameter!$G$8,"Zurückgestellt",IF($F75&lt;TODAY(),"Überfällig",IF($F75&lt;=TODAY()+Parameter!$B$6,"Bald fällig","Im Plan"))))))</f>
        <v/>
      </c>
      <c r="L75" s="27">
        <f>IF($B75="","",IFERROR(VLOOKUP($B75,'Gespräche'!$A$5:$N$104,2,FALSE),""))</f>
        <v/>
      </c>
      <c r="M75" s="4">
        <f>IF($B75="","",IFERROR(VLOOKUP($B75,'Gespräche'!$A$5:$N$104,3,FALSE),""))</f>
        <v/>
      </c>
      <c r="N75" s="4">
        <f>IF($A75="","",IF(OR($B75="",$C75="",$F75="",$G75=""),"Pflichtangabe fehlt",IF($L75="","Gespräch-ID prüfen",IF(AND($E75&lt;&gt;"",$F75&lt;&gt;"",$F75&lt;$E75),"Datumsfolge prüfen",IF(AND($G75=Parameter!$G$7,$H75=""),"Erledigt-Datum fehlt",IF(AND($I75=1,$G75&lt;&gt;Parameter!$G$7),"Status/Fortschritt prüfen",IF(AND($G75=Parameter!$G$7,$I75&lt;&gt;1),"Fortschritt prüfen","Plausibel"))))))</f>
        <v/>
      </c>
    </row>
    <row r="76" ht="23" customHeight="1">
      <c r="A76" s="15" t="n"/>
      <c r="B76" s="15" t="n"/>
      <c r="C76" s="15" t="n"/>
      <c r="D76" s="15" t="n"/>
      <c r="E76" s="26" t="n"/>
      <c r="F76" s="26" t="n"/>
      <c r="G76" s="15" t="n"/>
      <c r="H76" s="26" t="n"/>
      <c r="I76" s="19" t="n"/>
      <c r="J76" s="18">
        <f>IF(OR($A76="",$F76="",$G76="",$G76=Parameter!$G$7,$G76=Parameter!$G$8),"",$F76-TODAY())</f>
        <v/>
      </c>
      <c r="K76" s="7">
        <f>IF($A76="","",IF(OR($B76="",$C76="",$F76="",$G76=""),"Angaben fehlen",IF($G76=Parameter!$G$7,IF($H76="","Erledigt-Datum fehlt",IF($H76&lt;=$F76,"Erledigt fristgerecht","Erledigt verspätet")),IF($G76=Parameter!$G$8,"Zurückgestellt",IF($F76&lt;TODAY(),"Überfällig",IF($F76&lt;=TODAY()+Parameter!$B$6,"Bald fällig","Im Plan"))))))</f>
        <v/>
      </c>
      <c r="L76" s="28">
        <f>IF($B76="","",IFERROR(VLOOKUP($B76,'Gespräche'!$A$5:$N$104,2,FALSE),""))</f>
        <v/>
      </c>
      <c r="M76" s="7">
        <f>IF($B76="","",IFERROR(VLOOKUP($B76,'Gespräche'!$A$5:$N$104,3,FALSE),""))</f>
        <v/>
      </c>
      <c r="N76" s="7">
        <f>IF($A76="","",IF(OR($B76="",$C76="",$F76="",$G76=""),"Pflichtangabe fehlt",IF($L76="","Gespräch-ID prüfen",IF(AND($E76&lt;&gt;"",$F76&lt;&gt;"",$F76&lt;$E76),"Datumsfolge prüfen",IF(AND($G76=Parameter!$G$7,$H76=""),"Erledigt-Datum fehlt",IF(AND($I76=1,$G76&lt;&gt;Parameter!$G$7),"Status/Fortschritt prüfen",IF(AND($G76=Parameter!$G$7,$I76&lt;&gt;1),"Fortschritt prüfen","Plausibel"))))))</f>
        <v/>
      </c>
    </row>
    <row r="77" ht="23" customHeight="1">
      <c r="A77" s="15" t="n"/>
      <c r="B77" s="15" t="n"/>
      <c r="C77" s="15" t="n"/>
      <c r="D77" s="15" t="n"/>
      <c r="E77" s="26" t="n"/>
      <c r="F77" s="26" t="n"/>
      <c r="G77" s="15" t="n"/>
      <c r="H77" s="26" t="n"/>
      <c r="I77" s="19" t="n"/>
      <c r="J77" s="17">
        <f>IF(OR($A77="",$F77="",$G77="",$G77=Parameter!$G$7,$G77=Parameter!$G$8),"",$F77-TODAY())</f>
        <v/>
      </c>
      <c r="K77" s="4">
        <f>IF($A77="","",IF(OR($B77="",$C77="",$F77="",$G77=""),"Angaben fehlen",IF($G77=Parameter!$G$7,IF($H77="","Erledigt-Datum fehlt",IF($H77&lt;=$F77,"Erledigt fristgerecht","Erledigt verspätet")),IF($G77=Parameter!$G$8,"Zurückgestellt",IF($F77&lt;TODAY(),"Überfällig",IF($F77&lt;=TODAY()+Parameter!$B$6,"Bald fällig","Im Plan"))))))</f>
        <v/>
      </c>
      <c r="L77" s="27">
        <f>IF($B77="","",IFERROR(VLOOKUP($B77,'Gespräche'!$A$5:$N$104,2,FALSE),""))</f>
        <v/>
      </c>
      <c r="M77" s="4">
        <f>IF($B77="","",IFERROR(VLOOKUP($B77,'Gespräche'!$A$5:$N$104,3,FALSE),""))</f>
        <v/>
      </c>
      <c r="N77" s="4">
        <f>IF($A77="","",IF(OR($B77="",$C77="",$F77="",$G77=""),"Pflichtangabe fehlt",IF($L77="","Gespräch-ID prüfen",IF(AND($E77&lt;&gt;"",$F77&lt;&gt;"",$F77&lt;$E77),"Datumsfolge prüfen",IF(AND($G77=Parameter!$G$7,$H77=""),"Erledigt-Datum fehlt",IF(AND($I77=1,$G77&lt;&gt;Parameter!$G$7),"Status/Fortschritt prüfen",IF(AND($G77=Parameter!$G$7,$I77&lt;&gt;1),"Fortschritt prüfen","Plausibel"))))))</f>
        <v/>
      </c>
    </row>
    <row r="78" ht="23" customHeight="1">
      <c r="A78" s="15" t="n"/>
      <c r="B78" s="15" t="n"/>
      <c r="C78" s="15" t="n"/>
      <c r="D78" s="15" t="n"/>
      <c r="E78" s="26" t="n"/>
      <c r="F78" s="26" t="n"/>
      <c r="G78" s="15" t="n"/>
      <c r="H78" s="26" t="n"/>
      <c r="I78" s="19" t="n"/>
      <c r="J78" s="18">
        <f>IF(OR($A78="",$F78="",$G78="",$G78=Parameter!$G$7,$G78=Parameter!$G$8),"",$F78-TODAY())</f>
        <v/>
      </c>
      <c r="K78" s="7">
        <f>IF($A78="","",IF(OR($B78="",$C78="",$F78="",$G78=""),"Angaben fehlen",IF($G78=Parameter!$G$7,IF($H78="","Erledigt-Datum fehlt",IF($H78&lt;=$F78,"Erledigt fristgerecht","Erledigt verspätet")),IF($G78=Parameter!$G$8,"Zurückgestellt",IF($F78&lt;TODAY(),"Überfällig",IF($F78&lt;=TODAY()+Parameter!$B$6,"Bald fällig","Im Plan"))))))</f>
        <v/>
      </c>
      <c r="L78" s="28">
        <f>IF($B78="","",IFERROR(VLOOKUP($B78,'Gespräche'!$A$5:$N$104,2,FALSE),""))</f>
        <v/>
      </c>
      <c r="M78" s="7">
        <f>IF($B78="","",IFERROR(VLOOKUP($B78,'Gespräche'!$A$5:$N$104,3,FALSE),""))</f>
        <v/>
      </c>
      <c r="N78" s="7">
        <f>IF($A78="","",IF(OR($B78="",$C78="",$F78="",$G78=""),"Pflichtangabe fehlt",IF($L78="","Gespräch-ID prüfen",IF(AND($E78&lt;&gt;"",$F78&lt;&gt;"",$F78&lt;$E78),"Datumsfolge prüfen",IF(AND($G78=Parameter!$G$7,$H78=""),"Erledigt-Datum fehlt",IF(AND($I78=1,$G78&lt;&gt;Parameter!$G$7),"Status/Fortschritt prüfen",IF(AND($G78=Parameter!$G$7,$I78&lt;&gt;1),"Fortschritt prüfen","Plausibel"))))))</f>
        <v/>
      </c>
    </row>
    <row r="79" ht="23" customHeight="1">
      <c r="A79" s="15" t="n"/>
      <c r="B79" s="15" t="n"/>
      <c r="C79" s="15" t="n"/>
      <c r="D79" s="15" t="n"/>
      <c r="E79" s="26" t="n"/>
      <c r="F79" s="26" t="n"/>
      <c r="G79" s="15" t="n"/>
      <c r="H79" s="26" t="n"/>
      <c r="I79" s="19" t="n"/>
      <c r="J79" s="17">
        <f>IF(OR($A79="",$F79="",$G79="",$G79=Parameter!$G$7,$G79=Parameter!$G$8),"",$F79-TODAY())</f>
        <v/>
      </c>
      <c r="K79" s="4">
        <f>IF($A79="","",IF(OR($B79="",$C79="",$F79="",$G79=""),"Angaben fehlen",IF($G79=Parameter!$G$7,IF($H79="","Erledigt-Datum fehlt",IF($H79&lt;=$F79,"Erledigt fristgerecht","Erledigt verspätet")),IF($G79=Parameter!$G$8,"Zurückgestellt",IF($F79&lt;TODAY(),"Überfällig",IF($F79&lt;=TODAY()+Parameter!$B$6,"Bald fällig","Im Plan"))))))</f>
        <v/>
      </c>
      <c r="L79" s="27">
        <f>IF($B79="","",IFERROR(VLOOKUP($B79,'Gespräche'!$A$5:$N$104,2,FALSE),""))</f>
        <v/>
      </c>
      <c r="M79" s="4">
        <f>IF($B79="","",IFERROR(VLOOKUP($B79,'Gespräche'!$A$5:$N$104,3,FALSE),""))</f>
        <v/>
      </c>
      <c r="N79" s="4">
        <f>IF($A79="","",IF(OR($B79="",$C79="",$F79="",$G79=""),"Pflichtangabe fehlt",IF($L79="","Gespräch-ID prüfen",IF(AND($E79&lt;&gt;"",$F79&lt;&gt;"",$F79&lt;$E79),"Datumsfolge prüfen",IF(AND($G79=Parameter!$G$7,$H79=""),"Erledigt-Datum fehlt",IF(AND($I79=1,$G79&lt;&gt;Parameter!$G$7),"Status/Fortschritt prüfen",IF(AND($G79=Parameter!$G$7,$I79&lt;&gt;1),"Fortschritt prüfen","Plausibel"))))))</f>
        <v/>
      </c>
    </row>
    <row r="80" ht="23" customHeight="1">
      <c r="A80" s="15" t="n"/>
      <c r="B80" s="15" t="n"/>
      <c r="C80" s="15" t="n"/>
      <c r="D80" s="15" t="n"/>
      <c r="E80" s="26" t="n"/>
      <c r="F80" s="26" t="n"/>
      <c r="G80" s="15" t="n"/>
      <c r="H80" s="26" t="n"/>
      <c r="I80" s="19" t="n"/>
      <c r="J80" s="18">
        <f>IF(OR($A80="",$F80="",$G80="",$G80=Parameter!$G$7,$G80=Parameter!$G$8),"",$F80-TODAY())</f>
        <v/>
      </c>
      <c r="K80" s="7">
        <f>IF($A80="","",IF(OR($B80="",$C80="",$F80="",$G80=""),"Angaben fehlen",IF($G80=Parameter!$G$7,IF($H80="","Erledigt-Datum fehlt",IF($H80&lt;=$F80,"Erledigt fristgerecht","Erledigt verspätet")),IF($G80=Parameter!$G$8,"Zurückgestellt",IF($F80&lt;TODAY(),"Überfällig",IF($F80&lt;=TODAY()+Parameter!$B$6,"Bald fällig","Im Plan"))))))</f>
        <v/>
      </c>
      <c r="L80" s="28">
        <f>IF($B80="","",IFERROR(VLOOKUP($B80,'Gespräche'!$A$5:$N$104,2,FALSE),""))</f>
        <v/>
      </c>
      <c r="M80" s="7">
        <f>IF($B80="","",IFERROR(VLOOKUP($B80,'Gespräche'!$A$5:$N$104,3,FALSE),""))</f>
        <v/>
      </c>
      <c r="N80" s="7">
        <f>IF($A80="","",IF(OR($B80="",$C80="",$F80="",$G80=""),"Pflichtangabe fehlt",IF($L80="","Gespräch-ID prüfen",IF(AND($E80&lt;&gt;"",$F80&lt;&gt;"",$F80&lt;$E80),"Datumsfolge prüfen",IF(AND($G80=Parameter!$G$7,$H80=""),"Erledigt-Datum fehlt",IF(AND($I80=1,$G80&lt;&gt;Parameter!$G$7),"Status/Fortschritt prüfen",IF(AND($G80=Parameter!$G$7,$I80&lt;&gt;1),"Fortschritt prüfen","Plausibel"))))))</f>
        <v/>
      </c>
    </row>
    <row r="81" ht="23" customHeight="1">
      <c r="A81" s="15" t="n"/>
      <c r="B81" s="15" t="n"/>
      <c r="C81" s="15" t="n"/>
      <c r="D81" s="15" t="n"/>
      <c r="E81" s="26" t="n"/>
      <c r="F81" s="26" t="n"/>
      <c r="G81" s="15" t="n"/>
      <c r="H81" s="26" t="n"/>
      <c r="I81" s="19" t="n"/>
      <c r="J81" s="17">
        <f>IF(OR($A81="",$F81="",$G81="",$G81=Parameter!$G$7,$G81=Parameter!$G$8),"",$F81-TODAY())</f>
        <v/>
      </c>
      <c r="K81" s="4">
        <f>IF($A81="","",IF(OR($B81="",$C81="",$F81="",$G81=""),"Angaben fehlen",IF($G81=Parameter!$G$7,IF($H81="","Erledigt-Datum fehlt",IF($H81&lt;=$F81,"Erledigt fristgerecht","Erledigt verspätet")),IF($G81=Parameter!$G$8,"Zurückgestellt",IF($F81&lt;TODAY(),"Überfällig",IF($F81&lt;=TODAY()+Parameter!$B$6,"Bald fällig","Im Plan"))))))</f>
        <v/>
      </c>
      <c r="L81" s="27">
        <f>IF($B81="","",IFERROR(VLOOKUP($B81,'Gespräche'!$A$5:$N$104,2,FALSE),""))</f>
        <v/>
      </c>
      <c r="M81" s="4">
        <f>IF($B81="","",IFERROR(VLOOKUP($B81,'Gespräche'!$A$5:$N$104,3,FALSE),""))</f>
        <v/>
      </c>
      <c r="N81" s="4">
        <f>IF($A81="","",IF(OR($B81="",$C81="",$F81="",$G81=""),"Pflichtangabe fehlt",IF($L81="","Gespräch-ID prüfen",IF(AND($E81&lt;&gt;"",$F81&lt;&gt;"",$F81&lt;$E81),"Datumsfolge prüfen",IF(AND($G81=Parameter!$G$7,$H81=""),"Erledigt-Datum fehlt",IF(AND($I81=1,$G81&lt;&gt;Parameter!$G$7),"Status/Fortschritt prüfen",IF(AND($G81=Parameter!$G$7,$I81&lt;&gt;1),"Fortschritt prüfen","Plausibel"))))))</f>
        <v/>
      </c>
    </row>
    <row r="82" ht="23" customHeight="1">
      <c r="A82" s="15" t="n"/>
      <c r="B82" s="15" t="n"/>
      <c r="C82" s="15" t="n"/>
      <c r="D82" s="15" t="n"/>
      <c r="E82" s="26" t="n"/>
      <c r="F82" s="26" t="n"/>
      <c r="G82" s="15" t="n"/>
      <c r="H82" s="26" t="n"/>
      <c r="I82" s="19" t="n"/>
      <c r="J82" s="18">
        <f>IF(OR($A82="",$F82="",$G82="",$G82=Parameter!$G$7,$G82=Parameter!$G$8),"",$F82-TODAY())</f>
        <v/>
      </c>
      <c r="K82" s="7">
        <f>IF($A82="","",IF(OR($B82="",$C82="",$F82="",$G82=""),"Angaben fehlen",IF($G82=Parameter!$G$7,IF($H82="","Erledigt-Datum fehlt",IF($H82&lt;=$F82,"Erledigt fristgerecht","Erledigt verspätet")),IF($G82=Parameter!$G$8,"Zurückgestellt",IF($F82&lt;TODAY(),"Überfällig",IF($F82&lt;=TODAY()+Parameter!$B$6,"Bald fällig","Im Plan"))))))</f>
        <v/>
      </c>
      <c r="L82" s="28">
        <f>IF($B82="","",IFERROR(VLOOKUP($B82,'Gespräche'!$A$5:$N$104,2,FALSE),""))</f>
        <v/>
      </c>
      <c r="M82" s="7">
        <f>IF($B82="","",IFERROR(VLOOKUP($B82,'Gespräche'!$A$5:$N$104,3,FALSE),""))</f>
        <v/>
      </c>
      <c r="N82" s="7">
        <f>IF($A82="","",IF(OR($B82="",$C82="",$F82="",$G82=""),"Pflichtangabe fehlt",IF($L82="","Gespräch-ID prüfen",IF(AND($E82&lt;&gt;"",$F82&lt;&gt;"",$F82&lt;$E82),"Datumsfolge prüfen",IF(AND($G82=Parameter!$G$7,$H82=""),"Erledigt-Datum fehlt",IF(AND($I82=1,$G82&lt;&gt;Parameter!$G$7),"Status/Fortschritt prüfen",IF(AND($G82=Parameter!$G$7,$I82&lt;&gt;1),"Fortschritt prüfen","Plausibel"))))))</f>
        <v/>
      </c>
    </row>
    <row r="83" ht="23" customHeight="1">
      <c r="A83" s="15" t="n"/>
      <c r="B83" s="15" t="n"/>
      <c r="C83" s="15" t="n"/>
      <c r="D83" s="15" t="n"/>
      <c r="E83" s="26" t="n"/>
      <c r="F83" s="26" t="n"/>
      <c r="G83" s="15" t="n"/>
      <c r="H83" s="26" t="n"/>
      <c r="I83" s="19" t="n"/>
      <c r="J83" s="17">
        <f>IF(OR($A83="",$F83="",$G83="",$G83=Parameter!$G$7,$G83=Parameter!$G$8),"",$F83-TODAY())</f>
        <v/>
      </c>
      <c r="K83" s="4">
        <f>IF($A83="","",IF(OR($B83="",$C83="",$F83="",$G83=""),"Angaben fehlen",IF($G83=Parameter!$G$7,IF($H83="","Erledigt-Datum fehlt",IF($H83&lt;=$F83,"Erledigt fristgerecht","Erledigt verspätet")),IF($G83=Parameter!$G$8,"Zurückgestellt",IF($F83&lt;TODAY(),"Überfällig",IF($F83&lt;=TODAY()+Parameter!$B$6,"Bald fällig","Im Plan"))))))</f>
        <v/>
      </c>
      <c r="L83" s="27">
        <f>IF($B83="","",IFERROR(VLOOKUP($B83,'Gespräche'!$A$5:$N$104,2,FALSE),""))</f>
        <v/>
      </c>
      <c r="M83" s="4">
        <f>IF($B83="","",IFERROR(VLOOKUP($B83,'Gespräche'!$A$5:$N$104,3,FALSE),""))</f>
        <v/>
      </c>
      <c r="N83" s="4">
        <f>IF($A83="","",IF(OR($B83="",$C83="",$F83="",$G83=""),"Pflichtangabe fehlt",IF($L83="","Gespräch-ID prüfen",IF(AND($E83&lt;&gt;"",$F83&lt;&gt;"",$F83&lt;$E83),"Datumsfolge prüfen",IF(AND($G83=Parameter!$G$7,$H83=""),"Erledigt-Datum fehlt",IF(AND($I83=1,$G83&lt;&gt;Parameter!$G$7),"Status/Fortschritt prüfen",IF(AND($G83=Parameter!$G$7,$I83&lt;&gt;1),"Fortschritt prüfen","Plausibel"))))))</f>
        <v/>
      </c>
    </row>
    <row r="84" ht="23" customHeight="1">
      <c r="A84" s="15" t="n"/>
      <c r="B84" s="15" t="n"/>
      <c r="C84" s="15" t="n"/>
      <c r="D84" s="15" t="n"/>
      <c r="E84" s="26" t="n"/>
      <c r="F84" s="26" t="n"/>
      <c r="G84" s="15" t="n"/>
      <c r="H84" s="26" t="n"/>
      <c r="I84" s="19" t="n"/>
      <c r="J84" s="18">
        <f>IF(OR($A84="",$F84="",$G84="",$G84=Parameter!$G$7,$G84=Parameter!$G$8),"",$F84-TODAY())</f>
        <v/>
      </c>
      <c r="K84" s="7">
        <f>IF($A84="","",IF(OR($B84="",$C84="",$F84="",$G84=""),"Angaben fehlen",IF($G84=Parameter!$G$7,IF($H84="","Erledigt-Datum fehlt",IF($H84&lt;=$F84,"Erledigt fristgerecht","Erledigt verspätet")),IF($G84=Parameter!$G$8,"Zurückgestellt",IF($F84&lt;TODAY(),"Überfällig",IF($F84&lt;=TODAY()+Parameter!$B$6,"Bald fällig","Im Plan"))))))</f>
        <v/>
      </c>
      <c r="L84" s="28">
        <f>IF($B84="","",IFERROR(VLOOKUP($B84,'Gespräche'!$A$5:$N$104,2,FALSE),""))</f>
        <v/>
      </c>
      <c r="M84" s="7">
        <f>IF($B84="","",IFERROR(VLOOKUP($B84,'Gespräche'!$A$5:$N$104,3,FALSE),""))</f>
        <v/>
      </c>
      <c r="N84" s="7">
        <f>IF($A84="","",IF(OR($B84="",$C84="",$F84="",$G84=""),"Pflichtangabe fehlt",IF($L84="","Gespräch-ID prüfen",IF(AND($E84&lt;&gt;"",$F84&lt;&gt;"",$F84&lt;$E84),"Datumsfolge prüfen",IF(AND($G84=Parameter!$G$7,$H84=""),"Erledigt-Datum fehlt",IF(AND($I84=1,$G84&lt;&gt;Parameter!$G$7),"Status/Fortschritt prüfen",IF(AND($G84=Parameter!$G$7,$I84&lt;&gt;1),"Fortschritt prüfen","Plausibel"))))))</f>
        <v/>
      </c>
    </row>
    <row r="85" ht="23" customHeight="1">
      <c r="A85" s="15" t="n"/>
      <c r="B85" s="15" t="n"/>
      <c r="C85" s="15" t="n"/>
      <c r="D85" s="15" t="n"/>
      <c r="E85" s="26" t="n"/>
      <c r="F85" s="26" t="n"/>
      <c r="G85" s="15" t="n"/>
      <c r="H85" s="26" t="n"/>
      <c r="I85" s="19" t="n"/>
      <c r="J85" s="17">
        <f>IF(OR($A85="",$F85="",$G85="",$G85=Parameter!$G$7,$G85=Parameter!$G$8),"",$F85-TODAY())</f>
        <v/>
      </c>
      <c r="K85" s="4">
        <f>IF($A85="","",IF(OR($B85="",$C85="",$F85="",$G85=""),"Angaben fehlen",IF($G85=Parameter!$G$7,IF($H85="","Erledigt-Datum fehlt",IF($H85&lt;=$F85,"Erledigt fristgerecht","Erledigt verspätet")),IF($G85=Parameter!$G$8,"Zurückgestellt",IF($F85&lt;TODAY(),"Überfällig",IF($F85&lt;=TODAY()+Parameter!$B$6,"Bald fällig","Im Plan"))))))</f>
        <v/>
      </c>
      <c r="L85" s="27">
        <f>IF($B85="","",IFERROR(VLOOKUP($B85,'Gespräche'!$A$5:$N$104,2,FALSE),""))</f>
        <v/>
      </c>
      <c r="M85" s="4">
        <f>IF($B85="","",IFERROR(VLOOKUP($B85,'Gespräche'!$A$5:$N$104,3,FALSE),""))</f>
        <v/>
      </c>
      <c r="N85" s="4">
        <f>IF($A85="","",IF(OR($B85="",$C85="",$F85="",$G85=""),"Pflichtangabe fehlt",IF($L85="","Gespräch-ID prüfen",IF(AND($E85&lt;&gt;"",$F85&lt;&gt;"",$F85&lt;$E85),"Datumsfolge prüfen",IF(AND($G85=Parameter!$G$7,$H85=""),"Erledigt-Datum fehlt",IF(AND($I85=1,$G85&lt;&gt;Parameter!$G$7),"Status/Fortschritt prüfen",IF(AND($G85=Parameter!$G$7,$I85&lt;&gt;1),"Fortschritt prüfen","Plausibel"))))))</f>
        <v/>
      </c>
    </row>
    <row r="86" ht="23" customHeight="1">
      <c r="A86" s="15" t="n"/>
      <c r="B86" s="15" t="n"/>
      <c r="C86" s="15" t="n"/>
      <c r="D86" s="15" t="n"/>
      <c r="E86" s="26" t="n"/>
      <c r="F86" s="26" t="n"/>
      <c r="G86" s="15" t="n"/>
      <c r="H86" s="26" t="n"/>
      <c r="I86" s="19" t="n"/>
      <c r="J86" s="18">
        <f>IF(OR($A86="",$F86="",$G86="",$G86=Parameter!$G$7,$G86=Parameter!$G$8),"",$F86-TODAY())</f>
        <v/>
      </c>
      <c r="K86" s="7">
        <f>IF($A86="","",IF(OR($B86="",$C86="",$F86="",$G86=""),"Angaben fehlen",IF($G86=Parameter!$G$7,IF($H86="","Erledigt-Datum fehlt",IF($H86&lt;=$F86,"Erledigt fristgerecht","Erledigt verspätet")),IF($G86=Parameter!$G$8,"Zurückgestellt",IF($F86&lt;TODAY(),"Überfällig",IF($F86&lt;=TODAY()+Parameter!$B$6,"Bald fällig","Im Plan"))))))</f>
        <v/>
      </c>
      <c r="L86" s="28">
        <f>IF($B86="","",IFERROR(VLOOKUP($B86,'Gespräche'!$A$5:$N$104,2,FALSE),""))</f>
        <v/>
      </c>
      <c r="M86" s="7">
        <f>IF($B86="","",IFERROR(VLOOKUP($B86,'Gespräche'!$A$5:$N$104,3,FALSE),""))</f>
        <v/>
      </c>
      <c r="N86" s="7">
        <f>IF($A86="","",IF(OR($B86="",$C86="",$F86="",$G86=""),"Pflichtangabe fehlt",IF($L86="","Gespräch-ID prüfen",IF(AND($E86&lt;&gt;"",$F86&lt;&gt;"",$F86&lt;$E86),"Datumsfolge prüfen",IF(AND($G86=Parameter!$G$7,$H86=""),"Erledigt-Datum fehlt",IF(AND($I86=1,$G86&lt;&gt;Parameter!$G$7),"Status/Fortschritt prüfen",IF(AND($G86=Parameter!$G$7,$I86&lt;&gt;1),"Fortschritt prüfen","Plausibel"))))))</f>
        <v/>
      </c>
    </row>
    <row r="87" ht="23" customHeight="1">
      <c r="A87" s="15" t="n"/>
      <c r="B87" s="15" t="n"/>
      <c r="C87" s="15" t="n"/>
      <c r="D87" s="15" t="n"/>
      <c r="E87" s="26" t="n"/>
      <c r="F87" s="26" t="n"/>
      <c r="G87" s="15" t="n"/>
      <c r="H87" s="26" t="n"/>
      <c r="I87" s="19" t="n"/>
      <c r="J87" s="17">
        <f>IF(OR($A87="",$F87="",$G87="",$G87=Parameter!$G$7,$G87=Parameter!$G$8),"",$F87-TODAY())</f>
        <v/>
      </c>
      <c r="K87" s="4">
        <f>IF($A87="","",IF(OR($B87="",$C87="",$F87="",$G87=""),"Angaben fehlen",IF($G87=Parameter!$G$7,IF($H87="","Erledigt-Datum fehlt",IF($H87&lt;=$F87,"Erledigt fristgerecht","Erledigt verspätet")),IF($G87=Parameter!$G$8,"Zurückgestellt",IF($F87&lt;TODAY(),"Überfällig",IF($F87&lt;=TODAY()+Parameter!$B$6,"Bald fällig","Im Plan"))))))</f>
        <v/>
      </c>
      <c r="L87" s="27">
        <f>IF($B87="","",IFERROR(VLOOKUP($B87,'Gespräche'!$A$5:$N$104,2,FALSE),""))</f>
        <v/>
      </c>
      <c r="M87" s="4">
        <f>IF($B87="","",IFERROR(VLOOKUP($B87,'Gespräche'!$A$5:$N$104,3,FALSE),""))</f>
        <v/>
      </c>
      <c r="N87" s="4">
        <f>IF($A87="","",IF(OR($B87="",$C87="",$F87="",$G87=""),"Pflichtangabe fehlt",IF($L87="","Gespräch-ID prüfen",IF(AND($E87&lt;&gt;"",$F87&lt;&gt;"",$F87&lt;$E87),"Datumsfolge prüfen",IF(AND($G87=Parameter!$G$7,$H87=""),"Erledigt-Datum fehlt",IF(AND($I87=1,$G87&lt;&gt;Parameter!$G$7),"Status/Fortschritt prüfen",IF(AND($G87=Parameter!$G$7,$I87&lt;&gt;1),"Fortschritt prüfen","Plausibel"))))))</f>
        <v/>
      </c>
    </row>
    <row r="88" ht="23" customHeight="1">
      <c r="A88" s="15" t="n"/>
      <c r="B88" s="15" t="n"/>
      <c r="C88" s="15" t="n"/>
      <c r="D88" s="15" t="n"/>
      <c r="E88" s="26" t="n"/>
      <c r="F88" s="26" t="n"/>
      <c r="G88" s="15" t="n"/>
      <c r="H88" s="26" t="n"/>
      <c r="I88" s="19" t="n"/>
      <c r="J88" s="18">
        <f>IF(OR($A88="",$F88="",$G88="",$G88=Parameter!$G$7,$G88=Parameter!$G$8),"",$F88-TODAY())</f>
        <v/>
      </c>
      <c r="K88" s="7">
        <f>IF($A88="","",IF(OR($B88="",$C88="",$F88="",$G88=""),"Angaben fehlen",IF($G88=Parameter!$G$7,IF($H88="","Erledigt-Datum fehlt",IF($H88&lt;=$F88,"Erledigt fristgerecht","Erledigt verspätet")),IF($G88=Parameter!$G$8,"Zurückgestellt",IF($F88&lt;TODAY(),"Überfällig",IF($F88&lt;=TODAY()+Parameter!$B$6,"Bald fällig","Im Plan"))))))</f>
        <v/>
      </c>
      <c r="L88" s="28">
        <f>IF($B88="","",IFERROR(VLOOKUP($B88,'Gespräche'!$A$5:$N$104,2,FALSE),""))</f>
        <v/>
      </c>
      <c r="M88" s="7">
        <f>IF($B88="","",IFERROR(VLOOKUP($B88,'Gespräche'!$A$5:$N$104,3,FALSE),""))</f>
        <v/>
      </c>
      <c r="N88" s="7">
        <f>IF($A88="","",IF(OR($B88="",$C88="",$F88="",$G88=""),"Pflichtangabe fehlt",IF($L88="","Gespräch-ID prüfen",IF(AND($E88&lt;&gt;"",$F88&lt;&gt;"",$F88&lt;$E88),"Datumsfolge prüfen",IF(AND($G88=Parameter!$G$7,$H88=""),"Erledigt-Datum fehlt",IF(AND($I88=1,$G88&lt;&gt;Parameter!$G$7),"Status/Fortschritt prüfen",IF(AND($G88=Parameter!$G$7,$I88&lt;&gt;1),"Fortschritt prüfen","Plausibel"))))))</f>
        <v/>
      </c>
    </row>
    <row r="89" ht="23" customHeight="1">
      <c r="A89" s="15" t="n"/>
      <c r="B89" s="15" t="n"/>
      <c r="C89" s="15" t="n"/>
      <c r="D89" s="15" t="n"/>
      <c r="E89" s="26" t="n"/>
      <c r="F89" s="26" t="n"/>
      <c r="G89" s="15" t="n"/>
      <c r="H89" s="26" t="n"/>
      <c r="I89" s="19" t="n"/>
      <c r="J89" s="17">
        <f>IF(OR($A89="",$F89="",$G89="",$G89=Parameter!$G$7,$G89=Parameter!$G$8),"",$F89-TODAY())</f>
        <v/>
      </c>
      <c r="K89" s="4">
        <f>IF($A89="","",IF(OR($B89="",$C89="",$F89="",$G89=""),"Angaben fehlen",IF($G89=Parameter!$G$7,IF($H89="","Erledigt-Datum fehlt",IF($H89&lt;=$F89,"Erledigt fristgerecht","Erledigt verspätet")),IF($G89=Parameter!$G$8,"Zurückgestellt",IF($F89&lt;TODAY(),"Überfällig",IF($F89&lt;=TODAY()+Parameter!$B$6,"Bald fällig","Im Plan"))))))</f>
        <v/>
      </c>
      <c r="L89" s="27">
        <f>IF($B89="","",IFERROR(VLOOKUP($B89,'Gespräche'!$A$5:$N$104,2,FALSE),""))</f>
        <v/>
      </c>
      <c r="M89" s="4">
        <f>IF($B89="","",IFERROR(VLOOKUP($B89,'Gespräche'!$A$5:$N$104,3,FALSE),""))</f>
        <v/>
      </c>
      <c r="N89" s="4">
        <f>IF($A89="","",IF(OR($B89="",$C89="",$F89="",$G89=""),"Pflichtangabe fehlt",IF($L89="","Gespräch-ID prüfen",IF(AND($E89&lt;&gt;"",$F89&lt;&gt;"",$F89&lt;$E89),"Datumsfolge prüfen",IF(AND($G89=Parameter!$G$7,$H89=""),"Erledigt-Datum fehlt",IF(AND($I89=1,$G89&lt;&gt;Parameter!$G$7),"Status/Fortschritt prüfen",IF(AND($G89=Parameter!$G$7,$I89&lt;&gt;1),"Fortschritt prüfen","Plausibel"))))))</f>
        <v/>
      </c>
    </row>
    <row r="90" ht="23" customHeight="1">
      <c r="A90" s="15" t="n"/>
      <c r="B90" s="15" t="n"/>
      <c r="C90" s="15" t="n"/>
      <c r="D90" s="15" t="n"/>
      <c r="E90" s="26" t="n"/>
      <c r="F90" s="26" t="n"/>
      <c r="G90" s="15" t="n"/>
      <c r="H90" s="26" t="n"/>
      <c r="I90" s="19" t="n"/>
      <c r="J90" s="18">
        <f>IF(OR($A90="",$F90="",$G90="",$G90=Parameter!$G$7,$G90=Parameter!$G$8),"",$F90-TODAY())</f>
        <v/>
      </c>
      <c r="K90" s="7">
        <f>IF($A90="","",IF(OR($B90="",$C90="",$F90="",$G90=""),"Angaben fehlen",IF($G90=Parameter!$G$7,IF($H90="","Erledigt-Datum fehlt",IF($H90&lt;=$F90,"Erledigt fristgerecht","Erledigt verspätet")),IF($G90=Parameter!$G$8,"Zurückgestellt",IF($F90&lt;TODAY(),"Überfällig",IF($F90&lt;=TODAY()+Parameter!$B$6,"Bald fällig","Im Plan"))))))</f>
        <v/>
      </c>
      <c r="L90" s="28">
        <f>IF($B90="","",IFERROR(VLOOKUP($B90,'Gespräche'!$A$5:$N$104,2,FALSE),""))</f>
        <v/>
      </c>
      <c r="M90" s="7">
        <f>IF($B90="","",IFERROR(VLOOKUP($B90,'Gespräche'!$A$5:$N$104,3,FALSE),""))</f>
        <v/>
      </c>
      <c r="N90" s="7">
        <f>IF($A90="","",IF(OR($B90="",$C90="",$F90="",$G90=""),"Pflichtangabe fehlt",IF($L90="","Gespräch-ID prüfen",IF(AND($E90&lt;&gt;"",$F90&lt;&gt;"",$F90&lt;$E90),"Datumsfolge prüfen",IF(AND($G90=Parameter!$G$7,$H90=""),"Erledigt-Datum fehlt",IF(AND($I90=1,$G90&lt;&gt;Parameter!$G$7),"Status/Fortschritt prüfen",IF(AND($G90=Parameter!$G$7,$I90&lt;&gt;1),"Fortschritt prüfen","Plausibel"))))))</f>
        <v/>
      </c>
    </row>
    <row r="91" ht="23" customHeight="1">
      <c r="A91" s="15" t="n"/>
      <c r="B91" s="15" t="n"/>
      <c r="C91" s="15" t="n"/>
      <c r="D91" s="15" t="n"/>
      <c r="E91" s="26" t="n"/>
      <c r="F91" s="26" t="n"/>
      <c r="G91" s="15" t="n"/>
      <c r="H91" s="26" t="n"/>
      <c r="I91" s="19" t="n"/>
      <c r="J91" s="17">
        <f>IF(OR($A91="",$F91="",$G91="",$G91=Parameter!$G$7,$G91=Parameter!$G$8),"",$F91-TODAY())</f>
        <v/>
      </c>
      <c r="K91" s="4">
        <f>IF($A91="","",IF(OR($B91="",$C91="",$F91="",$G91=""),"Angaben fehlen",IF($G91=Parameter!$G$7,IF($H91="","Erledigt-Datum fehlt",IF($H91&lt;=$F91,"Erledigt fristgerecht","Erledigt verspätet")),IF($G91=Parameter!$G$8,"Zurückgestellt",IF($F91&lt;TODAY(),"Überfällig",IF($F91&lt;=TODAY()+Parameter!$B$6,"Bald fällig","Im Plan"))))))</f>
        <v/>
      </c>
      <c r="L91" s="27">
        <f>IF($B91="","",IFERROR(VLOOKUP($B91,'Gespräche'!$A$5:$N$104,2,FALSE),""))</f>
        <v/>
      </c>
      <c r="M91" s="4">
        <f>IF($B91="","",IFERROR(VLOOKUP($B91,'Gespräche'!$A$5:$N$104,3,FALSE),""))</f>
        <v/>
      </c>
      <c r="N91" s="4">
        <f>IF($A91="","",IF(OR($B91="",$C91="",$F91="",$G91=""),"Pflichtangabe fehlt",IF($L91="","Gespräch-ID prüfen",IF(AND($E91&lt;&gt;"",$F91&lt;&gt;"",$F91&lt;$E91),"Datumsfolge prüfen",IF(AND($G91=Parameter!$G$7,$H91=""),"Erledigt-Datum fehlt",IF(AND($I91=1,$G91&lt;&gt;Parameter!$G$7),"Status/Fortschritt prüfen",IF(AND($G91=Parameter!$G$7,$I91&lt;&gt;1),"Fortschritt prüfen","Plausibel"))))))</f>
        <v/>
      </c>
    </row>
    <row r="92" ht="23" customHeight="1">
      <c r="A92" s="15" t="n"/>
      <c r="B92" s="15" t="n"/>
      <c r="C92" s="15" t="n"/>
      <c r="D92" s="15" t="n"/>
      <c r="E92" s="26" t="n"/>
      <c r="F92" s="26" t="n"/>
      <c r="G92" s="15" t="n"/>
      <c r="H92" s="26" t="n"/>
      <c r="I92" s="19" t="n"/>
      <c r="J92" s="18">
        <f>IF(OR($A92="",$F92="",$G92="",$G92=Parameter!$G$7,$G92=Parameter!$G$8),"",$F92-TODAY())</f>
        <v/>
      </c>
      <c r="K92" s="7">
        <f>IF($A92="","",IF(OR($B92="",$C92="",$F92="",$G92=""),"Angaben fehlen",IF($G92=Parameter!$G$7,IF($H92="","Erledigt-Datum fehlt",IF($H92&lt;=$F92,"Erledigt fristgerecht","Erledigt verspätet")),IF($G92=Parameter!$G$8,"Zurückgestellt",IF($F92&lt;TODAY(),"Überfällig",IF($F92&lt;=TODAY()+Parameter!$B$6,"Bald fällig","Im Plan"))))))</f>
        <v/>
      </c>
      <c r="L92" s="28">
        <f>IF($B92="","",IFERROR(VLOOKUP($B92,'Gespräche'!$A$5:$N$104,2,FALSE),""))</f>
        <v/>
      </c>
      <c r="M92" s="7">
        <f>IF($B92="","",IFERROR(VLOOKUP($B92,'Gespräche'!$A$5:$N$104,3,FALSE),""))</f>
        <v/>
      </c>
      <c r="N92" s="7">
        <f>IF($A92="","",IF(OR($B92="",$C92="",$F92="",$G92=""),"Pflichtangabe fehlt",IF($L92="","Gespräch-ID prüfen",IF(AND($E92&lt;&gt;"",$F92&lt;&gt;"",$F92&lt;$E92),"Datumsfolge prüfen",IF(AND($G92=Parameter!$G$7,$H92=""),"Erledigt-Datum fehlt",IF(AND($I92=1,$G92&lt;&gt;Parameter!$G$7),"Status/Fortschritt prüfen",IF(AND($G92=Parameter!$G$7,$I92&lt;&gt;1),"Fortschritt prüfen","Plausibel"))))))</f>
        <v/>
      </c>
    </row>
    <row r="93" ht="23" customHeight="1">
      <c r="A93" s="15" t="n"/>
      <c r="B93" s="15" t="n"/>
      <c r="C93" s="15" t="n"/>
      <c r="D93" s="15" t="n"/>
      <c r="E93" s="26" t="n"/>
      <c r="F93" s="26" t="n"/>
      <c r="G93" s="15" t="n"/>
      <c r="H93" s="26" t="n"/>
      <c r="I93" s="19" t="n"/>
      <c r="J93" s="17">
        <f>IF(OR($A93="",$F93="",$G93="",$G93=Parameter!$G$7,$G93=Parameter!$G$8),"",$F93-TODAY())</f>
        <v/>
      </c>
      <c r="K93" s="4">
        <f>IF($A93="","",IF(OR($B93="",$C93="",$F93="",$G93=""),"Angaben fehlen",IF($G93=Parameter!$G$7,IF($H93="","Erledigt-Datum fehlt",IF($H93&lt;=$F93,"Erledigt fristgerecht","Erledigt verspätet")),IF($G93=Parameter!$G$8,"Zurückgestellt",IF($F93&lt;TODAY(),"Überfällig",IF($F93&lt;=TODAY()+Parameter!$B$6,"Bald fällig","Im Plan"))))))</f>
        <v/>
      </c>
      <c r="L93" s="27">
        <f>IF($B93="","",IFERROR(VLOOKUP($B93,'Gespräche'!$A$5:$N$104,2,FALSE),""))</f>
        <v/>
      </c>
      <c r="M93" s="4">
        <f>IF($B93="","",IFERROR(VLOOKUP($B93,'Gespräche'!$A$5:$N$104,3,FALSE),""))</f>
        <v/>
      </c>
      <c r="N93" s="4">
        <f>IF($A93="","",IF(OR($B93="",$C93="",$F93="",$G93=""),"Pflichtangabe fehlt",IF($L93="","Gespräch-ID prüfen",IF(AND($E93&lt;&gt;"",$F93&lt;&gt;"",$F93&lt;$E93),"Datumsfolge prüfen",IF(AND($G93=Parameter!$G$7,$H93=""),"Erledigt-Datum fehlt",IF(AND($I93=1,$G93&lt;&gt;Parameter!$G$7),"Status/Fortschritt prüfen",IF(AND($G93=Parameter!$G$7,$I93&lt;&gt;1),"Fortschritt prüfen","Plausibel"))))))</f>
        <v/>
      </c>
    </row>
    <row r="94" ht="23" customHeight="1">
      <c r="A94" s="15" t="n"/>
      <c r="B94" s="15" t="n"/>
      <c r="C94" s="15" t="n"/>
      <c r="D94" s="15" t="n"/>
      <c r="E94" s="26" t="n"/>
      <c r="F94" s="26" t="n"/>
      <c r="G94" s="15" t="n"/>
      <c r="H94" s="26" t="n"/>
      <c r="I94" s="19" t="n"/>
      <c r="J94" s="18">
        <f>IF(OR($A94="",$F94="",$G94="",$G94=Parameter!$G$7,$G94=Parameter!$G$8),"",$F94-TODAY())</f>
        <v/>
      </c>
      <c r="K94" s="7">
        <f>IF($A94="","",IF(OR($B94="",$C94="",$F94="",$G94=""),"Angaben fehlen",IF($G94=Parameter!$G$7,IF($H94="","Erledigt-Datum fehlt",IF($H94&lt;=$F94,"Erledigt fristgerecht","Erledigt verspätet")),IF($G94=Parameter!$G$8,"Zurückgestellt",IF($F94&lt;TODAY(),"Überfällig",IF($F94&lt;=TODAY()+Parameter!$B$6,"Bald fällig","Im Plan"))))))</f>
        <v/>
      </c>
      <c r="L94" s="28">
        <f>IF($B94="","",IFERROR(VLOOKUP($B94,'Gespräche'!$A$5:$N$104,2,FALSE),""))</f>
        <v/>
      </c>
      <c r="M94" s="7">
        <f>IF($B94="","",IFERROR(VLOOKUP($B94,'Gespräche'!$A$5:$N$104,3,FALSE),""))</f>
        <v/>
      </c>
      <c r="N94" s="7">
        <f>IF($A94="","",IF(OR($B94="",$C94="",$F94="",$G94=""),"Pflichtangabe fehlt",IF($L94="","Gespräch-ID prüfen",IF(AND($E94&lt;&gt;"",$F94&lt;&gt;"",$F94&lt;$E94),"Datumsfolge prüfen",IF(AND($G94=Parameter!$G$7,$H94=""),"Erledigt-Datum fehlt",IF(AND($I94=1,$G94&lt;&gt;Parameter!$G$7),"Status/Fortschritt prüfen",IF(AND($G94=Parameter!$G$7,$I94&lt;&gt;1),"Fortschritt prüfen","Plausibel"))))))</f>
        <v/>
      </c>
    </row>
    <row r="95" ht="23" customHeight="1">
      <c r="A95" s="15" t="n"/>
      <c r="B95" s="15" t="n"/>
      <c r="C95" s="15" t="n"/>
      <c r="D95" s="15" t="n"/>
      <c r="E95" s="26" t="n"/>
      <c r="F95" s="26" t="n"/>
      <c r="G95" s="15" t="n"/>
      <c r="H95" s="26" t="n"/>
      <c r="I95" s="19" t="n"/>
      <c r="J95" s="17">
        <f>IF(OR($A95="",$F95="",$G95="",$G95=Parameter!$G$7,$G95=Parameter!$G$8),"",$F95-TODAY())</f>
        <v/>
      </c>
      <c r="K95" s="4">
        <f>IF($A95="","",IF(OR($B95="",$C95="",$F95="",$G95=""),"Angaben fehlen",IF($G95=Parameter!$G$7,IF($H95="","Erledigt-Datum fehlt",IF($H95&lt;=$F95,"Erledigt fristgerecht","Erledigt verspätet")),IF($G95=Parameter!$G$8,"Zurückgestellt",IF($F95&lt;TODAY(),"Überfällig",IF($F95&lt;=TODAY()+Parameter!$B$6,"Bald fällig","Im Plan"))))))</f>
        <v/>
      </c>
      <c r="L95" s="27">
        <f>IF($B95="","",IFERROR(VLOOKUP($B95,'Gespräche'!$A$5:$N$104,2,FALSE),""))</f>
        <v/>
      </c>
      <c r="M95" s="4">
        <f>IF($B95="","",IFERROR(VLOOKUP($B95,'Gespräche'!$A$5:$N$104,3,FALSE),""))</f>
        <v/>
      </c>
      <c r="N95" s="4">
        <f>IF($A95="","",IF(OR($B95="",$C95="",$F95="",$G95=""),"Pflichtangabe fehlt",IF($L95="","Gespräch-ID prüfen",IF(AND($E95&lt;&gt;"",$F95&lt;&gt;"",$F95&lt;$E95),"Datumsfolge prüfen",IF(AND($G95=Parameter!$G$7,$H95=""),"Erledigt-Datum fehlt",IF(AND($I95=1,$G95&lt;&gt;Parameter!$G$7),"Status/Fortschritt prüfen",IF(AND($G95=Parameter!$G$7,$I95&lt;&gt;1),"Fortschritt prüfen","Plausibel"))))))</f>
        <v/>
      </c>
    </row>
    <row r="96" ht="23" customHeight="1">
      <c r="A96" s="15" t="n"/>
      <c r="B96" s="15" t="n"/>
      <c r="C96" s="15" t="n"/>
      <c r="D96" s="15" t="n"/>
      <c r="E96" s="26" t="n"/>
      <c r="F96" s="26" t="n"/>
      <c r="G96" s="15" t="n"/>
      <c r="H96" s="26" t="n"/>
      <c r="I96" s="19" t="n"/>
      <c r="J96" s="18">
        <f>IF(OR($A96="",$F96="",$G96="",$G96=Parameter!$G$7,$G96=Parameter!$G$8),"",$F96-TODAY())</f>
        <v/>
      </c>
      <c r="K96" s="7">
        <f>IF($A96="","",IF(OR($B96="",$C96="",$F96="",$G96=""),"Angaben fehlen",IF($G96=Parameter!$G$7,IF($H96="","Erledigt-Datum fehlt",IF($H96&lt;=$F96,"Erledigt fristgerecht","Erledigt verspätet")),IF($G96=Parameter!$G$8,"Zurückgestellt",IF($F96&lt;TODAY(),"Überfällig",IF($F96&lt;=TODAY()+Parameter!$B$6,"Bald fällig","Im Plan"))))))</f>
        <v/>
      </c>
      <c r="L96" s="28">
        <f>IF($B96="","",IFERROR(VLOOKUP($B96,'Gespräche'!$A$5:$N$104,2,FALSE),""))</f>
        <v/>
      </c>
      <c r="M96" s="7">
        <f>IF($B96="","",IFERROR(VLOOKUP($B96,'Gespräche'!$A$5:$N$104,3,FALSE),""))</f>
        <v/>
      </c>
      <c r="N96" s="7">
        <f>IF($A96="","",IF(OR($B96="",$C96="",$F96="",$G96=""),"Pflichtangabe fehlt",IF($L96="","Gespräch-ID prüfen",IF(AND($E96&lt;&gt;"",$F96&lt;&gt;"",$F96&lt;$E96),"Datumsfolge prüfen",IF(AND($G96=Parameter!$G$7,$H96=""),"Erledigt-Datum fehlt",IF(AND($I96=1,$G96&lt;&gt;Parameter!$G$7),"Status/Fortschritt prüfen",IF(AND($G96=Parameter!$G$7,$I96&lt;&gt;1),"Fortschritt prüfen","Plausibel"))))))</f>
        <v/>
      </c>
    </row>
    <row r="97" ht="23" customHeight="1">
      <c r="A97" s="15" t="n"/>
      <c r="B97" s="15" t="n"/>
      <c r="C97" s="15" t="n"/>
      <c r="D97" s="15" t="n"/>
      <c r="E97" s="26" t="n"/>
      <c r="F97" s="26" t="n"/>
      <c r="G97" s="15" t="n"/>
      <c r="H97" s="26" t="n"/>
      <c r="I97" s="19" t="n"/>
      <c r="J97" s="17">
        <f>IF(OR($A97="",$F97="",$G97="",$G97=Parameter!$G$7,$G97=Parameter!$G$8),"",$F97-TODAY())</f>
        <v/>
      </c>
      <c r="K97" s="4">
        <f>IF($A97="","",IF(OR($B97="",$C97="",$F97="",$G97=""),"Angaben fehlen",IF($G97=Parameter!$G$7,IF($H97="","Erledigt-Datum fehlt",IF($H97&lt;=$F97,"Erledigt fristgerecht","Erledigt verspätet")),IF($G97=Parameter!$G$8,"Zurückgestellt",IF($F97&lt;TODAY(),"Überfällig",IF($F97&lt;=TODAY()+Parameter!$B$6,"Bald fällig","Im Plan"))))))</f>
        <v/>
      </c>
      <c r="L97" s="27">
        <f>IF($B97="","",IFERROR(VLOOKUP($B97,'Gespräche'!$A$5:$N$104,2,FALSE),""))</f>
        <v/>
      </c>
      <c r="M97" s="4">
        <f>IF($B97="","",IFERROR(VLOOKUP($B97,'Gespräche'!$A$5:$N$104,3,FALSE),""))</f>
        <v/>
      </c>
      <c r="N97" s="4">
        <f>IF($A97="","",IF(OR($B97="",$C97="",$F97="",$G97=""),"Pflichtangabe fehlt",IF($L97="","Gespräch-ID prüfen",IF(AND($E97&lt;&gt;"",$F97&lt;&gt;"",$F97&lt;$E97),"Datumsfolge prüfen",IF(AND($G97=Parameter!$G$7,$H97=""),"Erledigt-Datum fehlt",IF(AND($I97=1,$G97&lt;&gt;Parameter!$G$7),"Status/Fortschritt prüfen",IF(AND($G97=Parameter!$G$7,$I97&lt;&gt;1),"Fortschritt prüfen","Plausibel"))))))</f>
        <v/>
      </c>
    </row>
    <row r="98" ht="23" customHeight="1">
      <c r="A98" s="15" t="n"/>
      <c r="B98" s="15" t="n"/>
      <c r="C98" s="15" t="n"/>
      <c r="D98" s="15" t="n"/>
      <c r="E98" s="26" t="n"/>
      <c r="F98" s="26" t="n"/>
      <c r="G98" s="15" t="n"/>
      <c r="H98" s="26" t="n"/>
      <c r="I98" s="19" t="n"/>
      <c r="J98" s="18">
        <f>IF(OR($A98="",$F98="",$G98="",$G98=Parameter!$G$7,$G98=Parameter!$G$8),"",$F98-TODAY())</f>
        <v/>
      </c>
      <c r="K98" s="7">
        <f>IF($A98="","",IF(OR($B98="",$C98="",$F98="",$G98=""),"Angaben fehlen",IF($G98=Parameter!$G$7,IF($H98="","Erledigt-Datum fehlt",IF($H98&lt;=$F98,"Erledigt fristgerecht","Erledigt verspätet")),IF($G98=Parameter!$G$8,"Zurückgestellt",IF($F98&lt;TODAY(),"Überfällig",IF($F98&lt;=TODAY()+Parameter!$B$6,"Bald fällig","Im Plan"))))))</f>
        <v/>
      </c>
      <c r="L98" s="28">
        <f>IF($B98="","",IFERROR(VLOOKUP($B98,'Gespräche'!$A$5:$N$104,2,FALSE),""))</f>
        <v/>
      </c>
      <c r="M98" s="7">
        <f>IF($B98="","",IFERROR(VLOOKUP($B98,'Gespräche'!$A$5:$N$104,3,FALSE),""))</f>
        <v/>
      </c>
      <c r="N98" s="7">
        <f>IF($A98="","",IF(OR($B98="",$C98="",$F98="",$G98=""),"Pflichtangabe fehlt",IF($L98="","Gespräch-ID prüfen",IF(AND($E98&lt;&gt;"",$F98&lt;&gt;"",$F98&lt;$E98),"Datumsfolge prüfen",IF(AND($G98=Parameter!$G$7,$H98=""),"Erledigt-Datum fehlt",IF(AND($I98=1,$G98&lt;&gt;Parameter!$G$7),"Status/Fortschritt prüfen",IF(AND($G98=Parameter!$G$7,$I98&lt;&gt;1),"Fortschritt prüfen","Plausibel"))))))</f>
        <v/>
      </c>
    </row>
    <row r="99" ht="23" customHeight="1">
      <c r="A99" s="15" t="n"/>
      <c r="B99" s="15" t="n"/>
      <c r="C99" s="15" t="n"/>
      <c r="D99" s="15" t="n"/>
      <c r="E99" s="26" t="n"/>
      <c r="F99" s="26" t="n"/>
      <c r="G99" s="15" t="n"/>
      <c r="H99" s="26" t="n"/>
      <c r="I99" s="19" t="n"/>
      <c r="J99" s="17">
        <f>IF(OR($A99="",$F99="",$G99="",$G99=Parameter!$G$7,$G99=Parameter!$G$8),"",$F99-TODAY())</f>
        <v/>
      </c>
      <c r="K99" s="4">
        <f>IF($A99="","",IF(OR($B99="",$C99="",$F99="",$G99=""),"Angaben fehlen",IF($G99=Parameter!$G$7,IF($H99="","Erledigt-Datum fehlt",IF($H99&lt;=$F99,"Erledigt fristgerecht","Erledigt verspätet")),IF($G99=Parameter!$G$8,"Zurückgestellt",IF($F99&lt;TODAY(),"Überfällig",IF($F99&lt;=TODAY()+Parameter!$B$6,"Bald fällig","Im Plan"))))))</f>
        <v/>
      </c>
      <c r="L99" s="27">
        <f>IF($B99="","",IFERROR(VLOOKUP($B99,'Gespräche'!$A$5:$N$104,2,FALSE),""))</f>
        <v/>
      </c>
      <c r="M99" s="4">
        <f>IF($B99="","",IFERROR(VLOOKUP($B99,'Gespräche'!$A$5:$N$104,3,FALSE),""))</f>
        <v/>
      </c>
      <c r="N99" s="4">
        <f>IF($A99="","",IF(OR($B99="",$C99="",$F99="",$G99=""),"Pflichtangabe fehlt",IF($L99="","Gespräch-ID prüfen",IF(AND($E99&lt;&gt;"",$F99&lt;&gt;"",$F99&lt;$E99),"Datumsfolge prüfen",IF(AND($G99=Parameter!$G$7,$H99=""),"Erledigt-Datum fehlt",IF(AND($I99=1,$G99&lt;&gt;Parameter!$G$7),"Status/Fortschritt prüfen",IF(AND($G99=Parameter!$G$7,$I99&lt;&gt;1),"Fortschritt prüfen","Plausibel"))))))</f>
        <v/>
      </c>
    </row>
    <row r="100" ht="23" customHeight="1">
      <c r="A100" s="15" t="n"/>
      <c r="B100" s="15" t="n"/>
      <c r="C100" s="15" t="n"/>
      <c r="D100" s="15" t="n"/>
      <c r="E100" s="26" t="n"/>
      <c r="F100" s="26" t="n"/>
      <c r="G100" s="15" t="n"/>
      <c r="H100" s="26" t="n"/>
      <c r="I100" s="19" t="n"/>
      <c r="J100" s="18">
        <f>IF(OR($A100="",$F100="",$G100="",$G100=Parameter!$G$7,$G100=Parameter!$G$8),"",$F100-TODAY())</f>
        <v/>
      </c>
      <c r="K100" s="7">
        <f>IF($A100="","",IF(OR($B100="",$C100="",$F100="",$G100=""),"Angaben fehlen",IF($G100=Parameter!$G$7,IF($H100="","Erledigt-Datum fehlt",IF($H100&lt;=$F100,"Erledigt fristgerecht","Erledigt verspätet")),IF($G100=Parameter!$G$8,"Zurückgestellt",IF($F100&lt;TODAY(),"Überfällig",IF($F100&lt;=TODAY()+Parameter!$B$6,"Bald fällig","Im Plan"))))))</f>
        <v/>
      </c>
      <c r="L100" s="28">
        <f>IF($B100="","",IFERROR(VLOOKUP($B100,'Gespräche'!$A$5:$N$104,2,FALSE),""))</f>
        <v/>
      </c>
      <c r="M100" s="7">
        <f>IF($B100="","",IFERROR(VLOOKUP($B100,'Gespräche'!$A$5:$N$104,3,FALSE),""))</f>
        <v/>
      </c>
      <c r="N100" s="7">
        <f>IF($A100="","",IF(OR($B100="",$C100="",$F100="",$G100=""),"Pflichtangabe fehlt",IF($L100="","Gespräch-ID prüfen",IF(AND($E100&lt;&gt;"",$F100&lt;&gt;"",$F100&lt;$E100),"Datumsfolge prüfen",IF(AND($G100=Parameter!$G$7,$H100=""),"Erledigt-Datum fehlt",IF(AND($I100=1,$G100&lt;&gt;Parameter!$G$7),"Status/Fortschritt prüfen",IF(AND($G100=Parameter!$G$7,$I100&lt;&gt;1),"Fortschritt prüfen","Plausibel"))))))</f>
        <v/>
      </c>
    </row>
    <row r="101" ht="23" customHeight="1">
      <c r="A101" s="15" t="n"/>
      <c r="B101" s="15" t="n"/>
      <c r="C101" s="15" t="n"/>
      <c r="D101" s="15" t="n"/>
      <c r="E101" s="26" t="n"/>
      <c r="F101" s="26" t="n"/>
      <c r="G101" s="15" t="n"/>
      <c r="H101" s="26" t="n"/>
      <c r="I101" s="19" t="n"/>
      <c r="J101" s="17">
        <f>IF(OR($A101="",$F101="",$G101="",$G101=Parameter!$G$7,$G101=Parameter!$G$8),"",$F101-TODAY())</f>
        <v/>
      </c>
      <c r="K101" s="4">
        <f>IF($A101="","",IF(OR($B101="",$C101="",$F101="",$G101=""),"Angaben fehlen",IF($G101=Parameter!$G$7,IF($H101="","Erledigt-Datum fehlt",IF($H101&lt;=$F101,"Erledigt fristgerecht","Erledigt verspätet")),IF($G101=Parameter!$G$8,"Zurückgestellt",IF($F101&lt;TODAY(),"Überfällig",IF($F101&lt;=TODAY()+Parameter!$B$6,"Bald fällig","Im Plan"))))))</f>
        <v/>
      </c>
      <c r="L101" s="27">
        <f>IF($B101="","",IFERROR(VLOOKUP($B101,'Gespräche'!$A$5:$N$104,2,FALSE),""))</f>
        <v/>
      </c>
      <c r="M101" s="4">
        <f>IF($B101="","",IFERROR(VLOOKUP($B101,'Gespräche'!$A$5:$N$104,3,FALSE),""))</f>
        <v/>
      </c>
      <c r="N101" s="4">
        <f>IF($A101="","",IF(OR($B101="",$C101="",$F101="",$G101=""),"Pflichtangabe fehlt",IF($L101="","Gespräch-ID prüfen",IF(AND($E101&lt;&gt;"",$F101&lt;&gt;"",$F101&lt;$E101),"Datumsfolge prüfen",IF(AND($G101=Parameter!$G$7,$H101=""),"Erledigt-Datum fehlt",IF(AND($I101=1,$G101&lt;&gt;Parameter!$G$7),"Status/Fortschritt prüfen",IF(AND($G101=Parameter!$G$7,$I101&lt;&gt;1),"Fortschritt prüfen","Plausibel"))))))</f>
        <v/>
      </c>
    </row>
    <row r="102" ht="23" customHeight="1">
      <c r="A102" s="15" t="n"/>
      <c r="B102" s="15" t="n"/>
      <c r="C102" s="15" t="n"/>
      <c r="D102" s="15" t="n"/>
      <c r="E102" s="26" t="n"/>
      <c r="F102" s="26" t="n"/>
      <c r="G102" s="15" t="n"/>
      <c r="H102" s="26" t="n"/>
      <c r="I102" s="19" t="n"/>
      <c r="J102" s="18">
        <f>IF(OR($A102="",$F102="",$G102="",$G102=Parameter!$G$7,$G102=Parameter!$G$8),"",$F102-TODAY())</f>
        <v/>
      </c>
      <c r="K102" s="7">
        <f>IF($A102="","",IF(OR($B102="",$C102="",$F102="",$G102=""),"Angaben fehlen",IF($G102=Parameter!$G$7,IF($H102="","Erledigt-Datum fehlt",IF($H102&lt;=$F102,"Erledigt fristgerecht","Erledigt verspätet")),IF($G102=Parameter!$G$8,"Zurückgestellt",IF($F102&lt;TODAY(),"Überfällig",IF($F102&lt;=TODAY()+Parameter!$B$6,"Bald fällig","Im Plan"))))))</f>
        <v/>
      </c>
      <c r="L102" s="28">
        <f>IF($B102="","",IFERROR(VLOOKUP($B102,'Gespräche'!$A$5:$N$104,2,FALSE),""))</f>
        <v/>
      </c>
      <c r="M102" s="7">
        <f>IF($B102="","",IFERROR(VLOOKUP($B102,'Gespräche'!$A$5:$N$104,3,FALSE),""))</f>
        <v/>
      </c>
      <c r="N102" s="7">
        <f>IF($A102="","",IF(OR($B102="",$C102="",$F102="",$G102=""),"Pflichtangabe fehlt",IF($L102="","Gespräch-ID prüfen",IF(AND($E102&lt;&gt;"",$F102&lt;&gt;"",$F102&lt;$E102),"Datumsfolge prüfen",IF(AND($G102=Parameter!$G$7,$H102=""),"Erledigt-Datum fehlt",IF(AND($I102=1,$G102&lt;&gt;Parameter!$G$7),"Status/Fortschritt prüfen",IF(AND($G102=Parameter!$G$7,$I102&lt;&gt;1),"Fortschritt prüfen","Plausibel"))))))</f>
        <v/>
      </c>
    </row>
    <row r="103" ht="23" customHeight="1">
      <c r="A103" s="15" t="n"/>
      <c r="B103" s="15" t="n"/>
      <c r="C103" s="15" t="n"/>
      <c r="D103" s="15" t="n"/>
      <c r="E103" s="26" t="n"/>
      <c r="F103" s="26" t="n"/>
      <c r="G103" s="15" t="n"/>
      <c r="H103" s="26" t="n"/>
      <c r="I103" s="19" t="n"/>
      <c r="J103" s="17">
        <f>IF(OR($A103="",$F103="",$G103="",$G103=Parameter!$G$7,$G103=Parameter!$G$8),"",$F103-TODAY())</f>
        <v/>
      </c>
      <c r="K103" s="4">
        <f>IF($A103="","",IF(OR($B103="",$C103="",$F103="",$G103=""),"Angaben fehlen",IF($G103=Parameter!$G$7,IF($H103="","Erledigt-Datum fehlt",IF($H103&lt;=$F103,"Erledigt fristgerecht","Erledigt verspätet")),IF($G103=Parameter!$G$8,"Zurückgestellt",IF($F103&lt;TODAY(),"Überfällig",IF($F103&lt;=TODAY()+Parameter!$B$6,"Bald fällig","Im Plan"))))))</f>
        <v/>
      </c>
      <c r="L103" s="27">
        <f>IF($B103="","",IFERROR(VLOOKUP($B103,'Gespräche'!$A$5:$N$104,2,FALSE),""))</f>
        <v/>
      </c>
      <c r="M103" s="4">
        <f>IF($B103="","",IFERROR(VLOOKUP($B103,'Gespräche'!$A$5:$N$104,3,FALSE),""))</f>
        <v/>
      </c>
      <c r="N103" s="4">
        <f>IF($A103="","",IF(OR($B103="",$C103="",$F103="",$G103=""),"Pflichtangabe fehlt",IF($L103="","Gespräch-ID prüfen",IF(AND($E103&lt;&gt;"",$F103&lt;&gt;"",$F103&lt;$E103),"Datumsfolge prüfen",IF(AND($G103=Parameter!$G$7,$H103=""),"Erledigt-Datum fehlt",IF(AND($I103=1,$G103&lt;&gt;Parameter!$G$7),"Status/Fortschritt prüfen",IF(AND($G103=Parameter!$G$7,$I103&lt;&gt;1),"Fortschritt prüfen","Plausibel"))))))</f>
        <v/>
      </c>
    </row>
    <row r="104" ht="23" customHeight="1">
      <c r="A104" s="15" t="n"/>
      <c r="B104" s="15" t="n"/>
      <c r="C104" s="15" t="n"/>
      <c r="D104" s="15" t="n"/>
      <c r="E104" s="26" t="n"/>
      <c r="F104" s="26" t="n"/>
      <c r="G104" s="15" t="n"/>
      <c r="H104" s="26" t="n"/>
      <c r="I104" s="19" t="n"/>
      <c r="J104" s="18">
        <f>IF(OR($A104="",$F104="",$G104="",$G104=Parameter!$G$7,$G104=Parameter!$G$8),"",$F104-TODAY())</f>
        <v/>
      </c>
      <c r="K104" s="7">
        <f>IF($A104="","",IF(OR($B104="",$C104="",$F104="",$G104=""),"Angaben fehlen",IF($G104=Parameter!$G$7,IF($H104="","Erledigt-Datum fehlt",IF($H104&lt;=$F104,"Erledigt fristgerecht","Erledigt verspätet")),IF($G104=Parameter!$G$8,"Zurückgestellt",IF($F104&lt;TODAY(),"Überfällig",IF($F104&lt;=TODAY()+Parameter!$B$6,"Bald fällig","Im Plan"))))))</f>
        <v/>
      </c>
      <c r="L104" s="28">
        <f>IF($B104="","",IFERROR(VLOOKUP($B104,'Gespräche'!$A$5:$N$104,2,FALSE),""))</f>
        <v/>
      </c>
      <c r="M104" s="7">
        <f>IF($B104="","",IFERROR(VLOOKUP($B104,'Gespräche'!$A$5:$N$104,3,FALSE),""))</f>
        <v/>
      </c>
      <c r="N104" s="7">
        <f>IF($A104="","",IF(OR($B104="",$C104="",$F104="",$G104=""),"Pflichtangabe fehlt",IF($L104="","Gespräch-ID prüfen",IF(AND($E104&lt;&gt;"",$F104&lt;&gt;"",$F104&lt;$E104),"Datumsfolge prüfen",IF(AND($G104=Parameter!$G$7,$H104=""),"Erledigt-Datum fehlt",IF(AND($I104=1,$G104&lt;&gt;Parameter!$G$7),"Status/Fortschritt prüfen",IF(AND($G104=Parameter!$G$7,$I104&lt;&gt;1),"Fortschritt prüfen","Plausibel"))))))</f>
        <v/>
      </c>
    </row>
  </sheetData>
  <autoFilter ref="A4:N104"/>
  <mergeCells count="1">
    <mergeCell ref="A1:N1"/>
  </mergeCells>
  <conditionalFormatting sqref="J5:J104">
    <cfRule type="expression" priority="1" dxfId="0">
      <formula>AND($J5&lt;0,$J5&lt;&gt;"")</formula>
    </cfRule>
  </conditionalFormatting>
  <conditionalFormatting sqref="K5:K104">
    <cfRule type="expression" priority="2" dxfId="0">
      <formula>OR($K5="Überfällig",$K5="Erledigt-Datum fehlt",$K5="Angaben fehlen")</formula>
    </cfRule>
    <cfRule type="expression" priority="3" dxfId="1">
      <formula>OR($K5="Im Plan",$K5="Erledigt fristgerecht")</formula>
    </cfRule>
  </conditionalFormatting>
  <conditionalFormatting sqref="N5:N104">
    <cfRule type="expression" priority="4" dxfId="0">
      <formula>AND($N5&lt;&gt;"",$N5&lt;&gt;"Plausibel")</formula>
    </cfRule>
    <cfRule type="expression" priority="5" dxfId="1">
      <formula>$N5="Plausibel"</formula>
    </cfRule>
  </conditionalFormatting>
  <dataValidations count="7">
    <dataValidation sqref="A5:A104" showErrorMessage="1" showInputMessage="1" allowBlank="1" errorTitle="Maßnahme-ID bereits vorhanden" error="Jede ausgefüllte Maßnahme-ID muss im vorbereiteten Bereich eindeutig sein." type="custom">
      <formula1>=OR(A5="",COUNTIF($A$5:$A$104,A5)=1)</formula1>
    </dataValidation>
    <dataValidation sqref="B5:B104" showErrorMessage="1" showInputMessage="1" allowBlank="1" errorTitle="Unbekannte Gespräch-ID" error="Bitte eine vorhandene Gespräch-ID aus der Liste auswählen." type="list">
      <formula1>=INDIRECT("'Gespräche'!$A$5:$A$104")</formula1>
    </dataValidation>
    <dataValidation sqref="E5:E104" showErrorMessage="1" showInputMessage="1" allowBlank="1" errorTitle="Unplausibles Startdatum" error="Das Datum muss zwischen einem Jahr vor heute und zwei Jahren nach heute liegen." type="custom">
      <formula1>=OR(E5="",AND(ISNUMBER(E5),E5&gt;=TODAY()-365,E5&lt;=TODAY()+730))</formula1>
    </dataValidation>
    <dataValidation sqref="F5:F104" showErrorMessage="1" showInputMessage="1" allowBlank="1" errorTitle="Unplausibles Fälligkeitsdatum" error="Die Fälligkeit darf nicht vor dem Startdatum liegen." type="custom">
      <formula1>=OR(F5="",AND(ISNUMBER(F5),F5&gt;=TODAY()-365,F5&lt;=TODAY()+730,OR(E5="",F5&gt;=E5)))</formula1>
    </dataValidation>
    <dataValidation sqref="G5:G104" showErrorMessage="1" showInputMessage="1" allowBlank="1" errorTitle="Ungültiger Maßnahmenstatus" error="Bitte einen Status aus der Liste auswählen." type="list">
      <formula1>=INDIRECT("'Parameter'!$G$5:$G$8")</formula1>
    </dataValidation>
    <dataValidation sqref="H5:H104" showErrorMessage="1" showInputMessage="1" allowBlank="1" errorTitle="Unplausibles Erledigt-Datum" error="Das Erledigt-Datum darf nicht vor dem Start liegen und höchstens 30 Tage in der Zukunft liegen." type="custom">
      <formula1>=OR(H5="",AND(ISNUMBER(H5),OR(E5="",H5&gt;=E5),H5&lt;=TODAY()+30))</formula1>
    </dataValidation>
    <dataValidation sqref="I5:I104" showErrorMessage="1" showInputMessage="1" allowBlank="1" errorTitle="Ungültiger Fortschritt" error="Bitte einen Prozentwert zwischen 0 % und 100 % eingeben.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3" customWidth="1" min="3" max="3"/>
    <col width="20" customWidth="1" min="4" max="4"/>
    <col width="20" customWidth="1" min="5" max="5"/>
    <col width="17" customWidth="1" min="6" max="6"/>
    <col width="20" customWidth="1" min="7" max="7"/>
    <col width="20" customWidth="1" min="8" max="8"/>
  </cols>
  <sheetData>
    <row r="1" ht="30" customHeight="1">
      <c r="A1" s="1" t="inlineStr">
        <is>
          <t>Parameter und Auswahllisten</t>
        </is>
      </c>
    </row>
    <row r="2" ht="30" customHeight="1">
      <c r="A2" s="2" t="inlineStr">
        <is>
          <t>Gelbe Zellen sind veränderbar. Schwellenwerte und Listenbegriffe wirken auf Formeln und Auswertungen.</t>
        </is>
      </c>
    </row>
    <row r="3"/>
    <row r="4" ht="32" customHeight="1">
      <c r="A4" s="3" t="inlineStr">
        <is>
          <t>Parameter</t>
        </is>
      </c>
      <c r="B4" s="3" t="inlineStr">
        <is>
          <t>Wert</t>
        </is>
      </c>
      <c r="C4" s="3" t="inlineStr">
        <is>
          <t>Einheit</t>
        </is>
      </c>
      <c r="D4" s="3" t="inlineStr">
        <is>
          <t>Status Gespräch</t>
        </is>
      </c>
      <c r="E4" s="3" t="inlineStr">
        <is>
          <t>Gesprächsart</t>
        </is>
      </c>
      <c r="F4" s="3" t="inlineStr">
        <is>
          <t>Bereich</t>
        </is>
      </c>
      <c r="G4" s="3" t="inlineStr">
        <is>
          <t>Status Maßnahme</t>
        </is>
      </c>
      <c r="H4" s="3" t="inlineStr">
        <is>
          <t>Einschätzung</t>
        </is>
      </c>
    </row>
    <row r="5">
      <c r="A5" s="4" t="inlineStr">
        <is>
          <t>Vorwarnfrist Gesprächstermine</t>
        </is>
      </c>
      <c r="B5" s="22" t="n">
        <v>14</v>
      </c>
      <c r="C5" s="4" t="inlineStr">
        <is>
          <t>Tage</t>
        </is>
      </c>
      <c r="D5" s="15" t="inlineStr">
        <is>
          <t>Geplant</t>
        </is>
      </c>
      <c r="E5" s="15" t="inlineStr">
        <is>
          <t>Regelgespräch</t>
        </is>
      </c>
      <c r="F5" s="15" t="inlineStr">
        <is>
          <t>Küche</t>
        </is>
      </c>
      <c r="G5" s="15" t="inlineStr">
        <is>
          <t>Offen</t>
        </is>
      </c>
      <c r="H5" s="15" t="inlineStr">
        <is>
          <t>Positiv</t>
        </is>
      </c>
    </row>
    <row r="6">
      <c r="A6" s="7" t="inlineStr">
        <is>
          <t>Vorwarnfrist Maßnahmen</t>
        </is>
      </c>
      <c r="B6" s="22" t="n">
        <v>7</v>
      </c>
      <c r="C6" s="7" t="inlineStr">
        <is>
          <t>Tage</t>
        </is>
      </c>
      <c r="D6" s="15" t="inlineStr">
        <is>
          <t>Durchgeführt</t>
        </is>
      </c>
      <c r="E6" s="15" t="inlineStr">
        <is>
          <t>Probezeit</t>
        </is>
      </c>
      <c r="F6" s="15" t="inlineStr">
        <is>
          <t>Service</t>
        </is>
      </c>
      <c r="G6" s="15" t="inlineStr">
        <is>
          <t>In Arbeit</t>
        </is>
      </c>
      <c r="H6" s="15" t="inlineStr">
        <is>
          <t>Neutral</t>
        </is>
      </c>
    </row>
    <row r="7">
      <c r="A7" s="4" t="inlineStr">
        <is>
          <t>Zielquote vollständige Dokumentation</t>
        </is>
      </c>
      <c r="B7" s="23" t="n">
        <v>0.9</v>
      </c>
      <c r="C7" s="4" t="inlineStr">
        <is>
          <t>Anteil</t>
        </is>
      </c>
      <c r="D7" s="15" t="inlineStr">
        <is>
          <t>Verschoben</t>
        </is>
      </c>
      <c r="E7" s="15" t="inlineStr">
        <is>
          <t>Rückkehr</t>
        </is>
      </c>
      <c r="F7" s="15" t="inlineStr">
        <is>
          <t>Bar</t>
        </is>
      </c>
      <c r="G7" s="15" t="inlineStr">
        <is>
          <t>Erledigt</t>
        </is>
      </c>
      <c r="H7" s="15" t="inlineStr">
        <is>
          <t>Klärungsbedarf</t>
        </is>
      </c>
    </row>
    <row r="8">
      <c r="A8" s="7" t="inlineStr">
        <is>
          <t>Warnschwelle überfällige Maßnahmen</t>
        </is>
      </c>
      <c r="B8" s="22" t="n">
        <v>1</v>
      </c>
      <c r="C8" s="7" t="inlineStr">
        <is>
          <t>Anzahl</t>
        </is>
      </c>
      <c r="D8" s="15" t="inlineStr">
        <is>
          <t>Abgesagt</t>
        </is>
      </c>
      <c r="E8" s="15" t="inlineStr">
        <is>
          <t>Entwicklung</t>
        </is>
      </c>
      <c r="F8" s="15" t="inlineStr">
        <is>
          <t>Bankett</t>
        </is>
      </c>
      <c r="G8" s="15" t="inlineStr">
        <is>
          <t>Zurückgestellt</t>
        </is>
      </c>
      <c r="H8" s="7" t="n"/>
    </row>
    <row r="9">
      <c r="A9" s="4" t="inlineStr">
        <is>
          <t>Planungshorizont Übersicht</t>
        </is>
      </c>
      <c r="B9" s="22" t="n">
        <v>90</v>
      </c>
      <c r="C9" s="4" t="inlineStr">
        <is>
          <t>Tage</t>
        </is>
      </c>
      <c r="D9" s="4" t="n"/>
      <c r="E9" s="15" t="inlineStr">
        <is>
          <t>Anlassbezogen</t>
        </is>
      </c>
      <c r="F9" s="15" t="inlineStr">
        <is>
          <t>Catering</t>
        </is>
      </c>
      <c r="G9" s="4" t="n"/>
      <c r="H9" s="4" t="n"/>
    </row>
    <row r="10">
      <c r="D10" s="7" t="n"/>
      <c r="E10" s="7" t="n"/>
      <c r="F10" s="15" t="inlineStr">
        <is>
          <t>Verwaltung</t>
        </is>
      </c>
      <c r="G10" s="7" t="n"/>
      <c r="H10" s="7" t="n"/>
    </row>
  </sheetData>
  <autoFilter ref="A4:H10"/>
  <mergeCells count="1">
    <mergeCell ref="A1:H1"/>
  </mergeCells>
  <dataValidations count="4">
    <dataValidation sqref="B5:B6" showErrorMessage="1" showInputMessage="1" allowBlank="0" errorTitle="Ungültige Frist" error="Bitte eine ganze Zahl zwischen 1 und 90 eingeben." promptTitle="Vorwarnfrist" prompt="Veränderbare Anzahl von Kalendertagen." type="whole" operator="between">
      <formula1>1</formula1>
      <formula2>90</formula2>
    </dataValidation>
    <dataValidation sqref="B7" showErrorMessage="1" showInputMessage="1" allowBlank="0" errorTitle="Ungültiger Anteil" error="Bitte einen Anteil zwischen 0 % und 100 % eingeben." type="decimal" operator="between">
      <formula1>0</formula1>
      <formula2>1</formula2>
    </dataValidation>
    <dataValidation sqref="B8" showErrorMessage="1" showInputMessage="1" allowBlank="0" errorTitle="Ungültige Warnschwelle" error="Bitte eine ganze Zahl zwischen 0 und 50 eingeben." type="whole" operator="between">
      <formula1>0</formula1>
      <formula2>50</formula2>
    </dataValidation>
    <dataValidation sqref="B9" showErrorMessage="1" showInputMessage="1" allowBlank="0" errorTitle="Ungültiger Planungshorizont" error="Bitte eine ganze Zahl zwischen 1 und 365 eingeben." type="whole" operator="between">
      <formula1>1</formula1>
      <formula2>365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76" customWidth="1" min="3" max="3"/>
    <col width="58" customWidth="1" min="4" max="4"/>
  </cols>
  <sheetData>
    <row r="1" ht="30" customHeight="1">
      <c r="A1" s="1" t="inlineStr">
        <is>
          <t>Hinweise zur Nutzung</t>
        </is>
      </c>
    </row>
    <row r="2" ht="30" customHeight="1">
      <c r="A2" s="2" t="inlineStr">
        <is>
          <t>Kurze Erläuterung der Eingaben, Formeln und Grenzen dieser Arbeitsmappe.</t>
        </is>
      </c>
    </row>
    <row r="3"/>
    <row r="4" ht="32" customHeight="1">
      <c r="A4" s="3" t="inlineStr">
        <is>
          <t>Thema</t>
        </is>
      </c>
      <c r="B4" s="3" t="inlineStr">
        <is>
          <t>Bereich</t>
        </is>
      </c>
      <c r="C4" s="3" t="inlineStr">
        <is>
          <t>Beschreibung</t>
        </is>
      </c>
      <c r="D4" s="3" t="inlineStr">
        <is>
          <t>Prüfung</t>
        </is>
      </c>
    </row>
    <row r="5" ht="58" customHeight="1">
      <c r="A5" s="4" t="inlineStr">
        <is>
          <t>Bearbeitung</t>
        </is>
      </c>
      <c r="B5" s="4" t="inlineStr">
        <is>
          <t>Gelbe Zellen</t>
        </is>
      </c>
      <c r="C5" s="4" t="inlineStr">
        <is>
          <t>Nur gelb markierte Zellen sind für Termine, Texte, Statuswerte, Fortschritt und Parameter vorgesehen.</t>
        </is>
      </c>
      <c r="D5" s="4" t="inlineStr">
        <is>
          <t>Listen und Datumsprüfungen gelten vollständig für die vorbereiteten Zeilen 5 bis 104.</t>
        </is>
      </c>
    </row>
    <row r="6" ht="58" customHeight="1">
      <c r="A6" s="7" t="inlineStr">
        <is>
          <t>Formel</t>
        </is>
      </c>
      <c r="B6" s="7" t="inlineStr">
        <is>
          <t>Gespräche – Tage bis Termin</t>
        </is>
      </c>
      <c r="C6" s="7" t="inlineStr">
        <is>
          <t>Spalte L nutzt Termin aus Spalte B und Status aus Spalte G. Durchgeführte, abgesagte oder unvollständige Zeilen bleiben leer.</t>
        </is>
      </c>
      <c r="D6" s="7" t="inlineStr">
        <is>
          <t>Formeln stehen in L5, L54 und L104 sowie in allen Zeilen dazwischen.</t>
        </is>
      </c>
    </row>
    <row r="7" ht="58" customHeight="1">
      <c r="A7" s="4" t="inlineStr">
        <is>
          <t>Formel</t>
        </is>
      </c>
      <c r="B7" s="4" t="inlineStr">
        <is>
          <t>Gespräche – Terminlage</t>
        </is>
      </c>
      <c r="C7" s="4" t="inlineStr">
        <is>
          <t>Spalte M vergleicht den Termin aus B mit dem aktuellen Datum und der Vorwarnfrist aus Parameter B5.</t>
        </is>
      </c>
      <c r="D7" s="4" t="inlineStr">
        <is>
          <t>Leere Datensätze bleiben leer; überfällige Termine werden farblich gewarnt.</t>
        </is>
      </c>
    </row>
    <row r="8" ht="58" customHeight="1">
      <c r="A8" s="7" t="inlineStr">
        <is>
          <t>Formel</t>
        </is>
      </c>
      <c r="B8" s="7" t="inlineStr">
        <is>
          <t>Gespräche – Dokumentation</t>
        </is>
      </c>
      <c r="C8" s="7" t="inlineStr">
        <is>
          <t>Spalte N prüft die Pflichtangaben A, B, C, D, E und G. Bei durchgeführten Gesprächen werden außerdem Kernthema I und Vereinbarung J geprüft.</t>
        </is>
      </c>
      <c r="D8" s="7" t="inlineStr">
        <is>
          <t>Die Prüfung läuft in N5, N54 und N104 ohne Selbstbezug.</t>
        </is>
      </c>
    </row>
    <row r="9" ht="58" customHeight="1">
      <c r="A9" s="4" t="inlineStr">
        <is>
          <t>Formel</t>
        </is>
      </c>
      <c r="B9" s="4" t="inlineStr">
        <is>
          <t>Maßnahmen – Resttage und Frist</t>
        </is>
      </c>
      <c r="C9" s="4" t="inlineStr">
        <is>
          <t>Spalte J berechnet Fälligkeit F minus aktuelles Datum. Spalte K berücksichtigt Status G, Erledigt-Datum H und Vorwarnfrist Parameter B6.</t>
        </is>
      </c>
      <c r="D9" s="4" t="inlineStr">
        <is>
          <t>Leere oder erledigte Resttage bleiben optisch leer; Formeln reichen von Zeile 5 bis 104.</t>
        </is>
      </c>
    </row>
    <row r="10" ht="58" customHeight="1">
      <c r="A10" s="7" t="inlineStr">
        <is>
          <t>Suchformel</t>
        </is>
      </c>
      <c r="B10" s="7" t="inlineStr">
        <is>
          <t>Maßnahmen – Gesprächsdaten</t>
        </is>
      </c>
      <c r="C10" s="7" t="inlineStr">
        <is>
          <t>Spalten L und M suchen über Gespräch-ID B das Gesprächsdatum und den Bereich aus Gespräche A bis N.</t>
        </is>
      </c>
      <c r="D10" s="7" t="inlineStr">
        <is>
          <t>VLOOKUP ist mit IFERROR geschützt; nicht gefundene Angaben erscheinen leer.</t>
        </is>
      </c>
    </row>
    <row r="11" ht="58" customHeight="1">
      <c r="A11" s="4" t="inlineStr">
        <is>
          <t>Formel</t>
        </is>
      </c>
      <c r="B11" s="4" t="inlineStr">
        <is>
          <t>Maßnahmen – Datenprüfung</t>
        </is>
      </c>
      <c r="C11" s="4" t="inlineStr">
        <is>
          <t>Spalte N prüft Pflichtangaben, Datumsfolge, Gespräch-ID sowie die Kombination aus Status, Erledigt-Datum und Fortschritt.</t>
        </is>
      </c>
      <c r="D11" s="4" t="inlineStr">
        <is>
          <t>Die erste, mittlere und letzte vorbereitete Formel steht in N5, N54 und N104.</t>
        </is>
      </c>
    </row>
    <row r="12" ht="58" customHeight="1">
      <c r="A12" s="7" t="inlineStr">
        <is>
          <t>Übersicht</t>
        </is>
      </c>
      <c r="B12" s="7" t="inlineStr">
        <is>
          <t>Kennzahlen</t>
        </is>
      </c>
      <c r="C12" s="7" t="inlineStr">
        <is>
          <t>Summen, Quoten, Zeiträume und Warnungen werden ausschließlich aus Gespräche, Maßnahmen und den veränderbaren Parametern berechnet.</t>
        </is>
      </c>
      <c r="D12" s="7" t="inlineStr">
        <is>
          <t>Quoten und Durchschnittswerte sind mit IFERROR gegen eine leere Berechnungsbasis geschützt.</t>
        </is>
      </c>
    </row>
    <row r="13" ht="58" customHeight="1">
      <c r="A13" s="4" t="inlineStr">
        <is>
          <t>Beispiele</t>
        </is>
      </c>
      <c r="B13" s="4" t="inlineStr">
        <is>
          <t>Fiktive Daten</t>
        </is>
      </c>
      <c r="C13" s="4" t="inlineStr">
        <is>
          <t>Alle Team-IDs, Leitungsbezeichnungen, Betriebe und Vorgänge sind frei erfunden und dienen nur der Funktionsprüfung.</t>
        </is>
      </c>
      <c r="D13" s="4" t="inlineStr">
        <is>
          <t>Vor der betrieblichen Nutzung sind die Beispieldaten zu ersetzen.</t>
        </is>
      </c>
    </row>
    <row r="14" ht="58" customHeight="1">
      <c r="A14" s="7" t="inlineStr">
        <is>
          <t>Abgrenzung</t>
        </is>
      </c>
      <c r="B14" s="7" t="inlineStr">
        <is>
          <t>Kein amtlicher Status</t>
        </is>
      </c>
      <c r="C14" s="7" t="inlineStr">
        <is>
          <t>Die Arbeitsmappe bietet keine Echtzeitsynchronisierung, keine ERP-Funktion, keine Zertifizierung und keine Rechts- oder Vertragsberatung.</t>
        </is>
      </c>
      <c r="D14" s="7" t="inlineStr">
        <is>
          <t>Betriebliche Vorgaben und Zugriffsrechte sind unabhängig von dieser Datei festzulegen.</t>
        </is>
      </c>
    </row>
  </sheetData>
  <autoFilter ref="A4:D14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Mitarbeitergespräche Gastronomie</dc:title>
  <dc:subject xmlns:dc="http://purl.org/dc/elements/1.1/">Gesprächstermine, Themen, Vereinbarungen und Folgemaßnahmen</dc:subject>
  <dcterms:created xmlns:dcterms="http://purl.org/dc/terms/" xmlns:xsi="http://www.w3.org/2001/XMLSchema-instance" xsi:type="dcterms:W3CDTF">2026-09-08T21:03:16Z</dcterms:created>
  <dcterms:modified xmlns:dcterms="http://purl.org/dc/terms/" xmlns:xsi="http://www.w3.org/2001/XMLSchema-instance" xsi:type="dcterms:W3CDTF">2026-09-08T21:03:16Z</dcterms:modified>
</cp:coreProperties>
</file>