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Gerichte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'Gerichte'!$A$4:$O$104</definedName>
    <definedName name="_xlnm._FilterDatabase" localSheetId="2" hidden="1">'Parameter'!$A$3:$C$9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,0%"/>
    <numFmt numFmtId="166" formatCode="#.##0,00 [$€-407]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263442"/>
      <sz val="9"/>
    </font>
    <font>
      <name val="Aptos"/>
      <b val="1"/>
      <color rgb="00FFFFFF"/>
      <sz val="10"/>
    </font>
    <font>
      <name val="Aptos"/>
      <b val="1"/>
      <color rgb="00263442"/>
      <sz val="10"/>
    </font>
    <font>
      <name val="Aptos"/>
      <color rgb="00263442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pivotButton="0" quotePrefix="0" xfId="0"/>
    <xf numFmtId="0" fontId="4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5" fontId="5" fillId="4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Gerichte je Position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'Übersicht'!B14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'Übersicht'!$A$15:$A$19</f>
            </numRef>
          </cat>
          <val>
            <numRef>
              <f>'Übersicht'!$B$15:$B$19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Vorlage</author>
  </authors>
  <commentList>
    <comment ref="M4" authorId="0" shapeId="0">
      <text>
        <t>Absatzmenge des Gerichts geteilt durch die Absatzmenge aller vollständig auswertbaren Gerichte.</t>
      </text>
    </comment>
    <comment ref="N4" authorId="0" shapeId="0">
      <text>
        <t>Einordnung anhand von Mix-Anteil, Beliebtheitsfaktor und durchschnittlichem Deckungsbeitrag je Portion.</t>
      </text>
    </comment>
    <comment ref="O4" authorId="0" shapeId="0">
      <text>
        <t>Prüft fehlende Pflichtangaben, doppelte IDs, den Zeitraum, negative Deckungsbeiträge und die einstellbare Wareneinsatzquote.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31" customWidth="1" min="4" max="4"/>
    <col width="23" customWidth="1" min="5" max="5"/>
    <col width="4" customWidth="1" min="6" max="6"/>
    <col width="14" customWidth="1" min="7" max="7"/>
    <col width="14" customWidth="1" min="8" max="8"/>
  </cols>
  <sheetData>
    <row r="1" ht="29" customHeight="1">
      <c r="A1" s="1" t="inlineStr">
        <is>
          <t>Menü-Engineering – Übersicht</t>
        </is>
      </c>
      <c r="B1" s="31" t="n"/>
      <c r="C1" s="31" t="n"/>
      <c r="D1" s="31" t="n"/>
      <c r="E1" s="31" t="n"/>
      <c r="F1" s="31" t="n"/>
      <c r="G1" s="31" t="n"/>
      <c r="H1" s="32" t="n"/>
    </row>
    <row r="2" ht="23" customHeight="1">
      <c r="A2" s="3" t="inlineStr">
        <is>
          <t>Fiktiver Beispieldatensatz des erfundenen Betriebs „Kupferlöffel am Wolkenkai“ · Stand 08.09.2026</t>
        </is>
      </c>
    </row>
    <row r="3"/>
    <row r="4">
      <c r="A4" s="4" t="inlineStr">
        <is>
          <t>Zeitraum und Umfang</t>
        </is>
      </c>
      <c r="B4" s="4" t="n"/>
      <c r="D4" s="4" t="inlineStr">
        <is>
          <t>Wirtschaftlichkeit und Warnungen</t>
        </is>
      </c>
      <c r="E4" s="4" t="n"/>
    </row>
    <row r="5">
      <c r="A5" s="5" t="inlineStr">
        <is>
          <t>Frühester Beginn</t>
        </is>
      </c>
      <c r="B5" s="6">
        <f>IF(COUNT(Gerichte!$D$5:$D$104)=0,"",MIN(Gerichte!$D$5:$D$104))</f>
        <v/>
      </c>
      <c r="D5" s="5" t="inlineStr">
        <is>
          <t>Deckungsbeitragsquote</t>
        </is>
      </c>
      <c r="E5" s="33">
        <f>IF(OR($B$10="",$B$10=0),"",IFERROR($B$12/$B$10,""))</f>
        <v/>
      </c>
    </row>
    <row r="6">
      <c r="A6" s="8" t="inlineStr">
        <is>
          <t>Spätestes Ende</t>
        </is>
      </c>
      <c r="B6" s="9">
        <f>IF(COUNT(Gerichte!$E$5:$E$104)=0,"",MAX(Gerichte!$E$5:$E$104))</f>
        <v/>
      </c>
      <c r="D6" s="8" t="inlineStr">
        <is>
          <t>Deckungsbeitrag je Portion</t>
        </is>
      </c>
      <c r="E6" s="34">
        <f>IF(OR($B$9="",$B$9=0),"",IFERROR($B$12/$B$9,""))</f>
        <v/>
      </c>
    </row>
    <row r="7">
      <c r="A7" s="5" t="inlineStr">
        <is>
          <t>Erfasste Gerichte</t>
        </is>
      </c>
      <c r="B7" s="11">
        <f>IF(COUNTIF(Gerichte!$B$5:$B$104,"&lt;&gt;")=0,"",COUNTIF(Gerichte!$B$5:$B$104,"&lt;&gt;"))</f>
        <v/>
      </c>
      <c r="D7" s="5" t="inlineStr">
        <is>
          <t>Beliebtheitsschwelle</t>
        </is>
      </c>
      <c r="E7" s="33">
        <f>IF(OR($B$8="",$B$8=0),"",IFERROR(Parameter!$B$4/$B$8,""))</f>
        <v/>
      </c>
    </row>
    <row r="8">
      <c r="A8" s="8" t="inlineStr">
        <is>
          <t>Auswertbare Gerichte</t>
        </is>
      </c>
      <c r="B8" s="12">
        <f>IF($B$7="","",COUNT(Gerichte!$I$5:$I$104))</f>
        <v/>
      </c>
      <c r="D8" s="8" t="inlineStr">
        <is>
          <t>Gewichteter Verkaufspreis</t>
        </is>
      </c>
      <c r="E8" s="34">
        <f>IF(OR($B$9="",$B$9=0),"",IFERROR($B$10/$B$9,""))</f>
        <v/>
      </c>
    </row>
    <row r="9">
      <c r="A9" s="5" t="inlineStr">
        <is>
          <t>Verkaufte Portionen</t>
        </is>
      </c>
      <c r="B9" s="11">
        <f>IF(COUNT(Gerichte!$I$5:$I$104)=0,"",SUMIFS(Gerichte!$F$5:$F$104,Gerichte!$I$5:$I$104,"&gt;=0"))</f>
        <v/>
      </c>
      <c r="D9" s="5" t="inlineStr">
        <is>
          <t>Zeilen mit Hinweisen</t>
        </is>
      </c>
      <c r="E9" s="11">
        <f>IF($B$7="","",COUNTIF(Gerichte!$O$5:$O$104,"&lt;&gt;"))</f>
        <v/>
      </c>
    </row>
    <row r="10">
      <c r="A10" s="8" t="inlineStr">
        <is>
          <t>Umsatz</t>
        </is>
      </c>
      <c r="B10" s="34">
        <f>IF(COUNT(Gerichte!$I$5:$I$104)=0,"",SUM(Gerichte!$I$5:$I$104))</f>
        <v/>
      </c>
      <c r="D10" s="8" t="inlineStr">
        <is>
          <t>Negative Deckungsbeiträge</t>
        </is>
      </c>
      <c r="E10" s="12">
        <f>IF($B$7="","",COUNTIF(Gerichte!$K$5:$K$104,"&lt;0"))</f>
        <v/>
      </c>
    </row>
    <row r="11">
      <c r="A11" s="5" t="inlineStr">
        <is>
          <t>Variabler Wareneinsatz</t>
        </is>
      </c>
      <c r="B11" s="35">
        <f>IF(COUNT(Gerichte!$J$5:$J$104)=0,"",SUM(Gerichte!$J$5:$J$104))</f>
        <v/>
      </c>
      <c r="D11" s="5" t="inlineStr">
        <is>
          <t>Abweichende Datumsfelder</t>
        </is>
      </c>
      <c r="E11" s="11">
        <f>IF(OR($B$7="",$B$5="",$B$6=""),"",COUNTIFS(Gerichte!$B$5:$B$104,"&lt;&gt;",Gerichte!$D$5:$D$104,"&lt;&gt;"&amp;$B$5)+COUNTIFS(Gerichte!$B$5:$B$104,"&lt;&gt;",Gerichte!$E$5:$E$104,"&lt;&gt;"&amp;$B$6))</f>
        <v/>
      </c>
    </row>
    <row r="12">
      <c r="A12" s="8" t="inlineStr">
        <is>
          <t>Deckungsbeitrag gesamt</t>
        </is>
      </c>
      <c r="B12" s="34">
        <f>IF(COUNT(Gerichte!$L$5:$L$104)=0,"",SUM(Gerichte!$L$5:$L$104))</f>
        <v/>
      </c>
      <c r="D12" s="8" t="inlineStr">
        <is>
          <t>Auswertungsstatus</t>
        </is>
      </c>
      <c r="E12" s="14">
        <f>IF($B$7="","Keine Eingaben",IF($B$8=0,"Keine auswertbaren Zeilen",IF(SUM($E$9:$E$11)&gt;0,"Prüfung empfohlen","Eingaben ohne Warnung")))</f>
        <v/>
      </c>
    </row>
    <row r="13"/>
    <row r="14" ht="31" customHeight="1">
      <c r="A14" s="15" t="inlineStr">
        <is>
          <t>Matrixposition</t>
        </is>
      </c>
      <c r="B14" s="15" t="inlineStr">
        <is>
          <t>Gerichte</t>
        </is>
      </c>
      <c r="C14" s="15" t="inlineStr">
        <is>
          <t>Deckungsbeitrag gesamt</t>
        </is>
      </c>
    </row>
    <row r="15">
      <c r="A15" s="16">
        <f>Parameter!$F$4</f>
        <v/>
      </c>
      <c r="B15" s="11">
        <f>IF(OR($B$8="",$B$8=0),"",IFERROR(COUNTIF(Gerichte!$N$5:$N$104,A15),""))</f>
        <v/>
      </c>
      <c r="C15" s="35">
        <f>IF(OR($B$8="",$B$8=0),"",IFERROR(SUMIF(Gerichte!$N$5:$N$104,A15,Gerichte!$L$5:$L$104),""))</f>
        <v/>
      </c>
    </row>
    <row r="16">
      <c r="A16" s="14">
        <f>Parameter!$F$5</f>
        <v/>
      </c>
      <c r="B16" s="12">
        <f>IF(OR($B$8="",$B$8=0),"",IFERROR(COUNTIF(Gerichte!$N$5:$N$104,A16),""))</f>
        <v/>
      </c>
      <c r="C16" s="34">
        <f>IF(OR($B$8="",$B$8=0),"",IFERROR(SUMIF(Gerichte!$N$5:$N$104,A16,Gerichte!$L$5:$L$104),""))</f>
        <v/>
      </c>
    </row>
    <row r="17">
      <c r="A17" s="16">
        <f>Parameter!$F$6</f>
        <v/>
      </c>
      <c r="B17" s="11">
        <f>IF(OR($B$8="",$B$8=0),"",IFERROR(COUNTIF(Gerichte!$N$5:$N$104,A17),""))</f>
        <v/>
      </c>
      <c r="C17" s="35">
        <f>IF(OR($B$8="",$B$8=0),"",IFERROR(SUMIF(Gerichte!$N$5:$N$104,A17,Gerichte!$L$5:$L$104),""))</f>
        <v/>
      </c>
    </row>
    <row r="18">
      <c r="A18" s="14">
        <f>Parameter!$F$7</f>
        <v/>
      </c>
      <c r="B18" s="12">
        <f>IF(OR($B$8="",$B$8=0),"",IFERROR(COUNTIF(Gerichte!$N$5:$N$104,A18),""))</f>
        <v/>
      </c>
      <c r="C18" s="34">
        <f>IF(OR($B$8="",$B$8=0),"",IFERROR(SUMIF(Gerichte!$N$5:$N$104,A18,Gerichte!$L$5:$L$104),""))</f>
        <v/>
      </c>
    </row>
    <row r="19">
      <c r="A19" s="16">
        <f>Parameter!$F$8</f>
        <v/>
      </c>
      <c r="B19" s="11">
        <f>IF(OR($B$8="",$B$8=0),"",IFERROR(COUNTIF(Gerichte!$N$5:$N$104,A19),""))</f>
        <v/>
      </c>
      <c r="C19" s="35">
        <f>IF(OR($B$8="",$B$8=0),"",IFERROR(SUMIF(Gerichte!$N$5:$N$104,A19,Gerichte!$L$5:$L$104),""))</f>
        <v/>
      </c>
    </row>
  </sheetData>
  <mergeCells count="1">
    <mergeCell ref="A1:H1"/>
  </mergeCells>
  <conditionalFormatting sqref="E9:E11">
    <cfRule type="expression" priority="1" dxfId="0">
      <formula>E9&gt;0</formula>
    </cfRule>
  </conditionalFormatting>
  <conditionalFormatting sqref="E12">
    <cfRule type="expression" priority="2" dxfId="1">
      <formula>E12="Eingaben ohne Warnung"</formula>
    </cfRule>
    <cfRule type="expression" priority="3" dxfId="0">
      <formula>OR(E12="Prüfung empfohlen",E12="Keine auswertbaren Zeilen")</formula>
    </cfRule>
  </conditionalFormatting>
  <pageMargins left="0.25" right="0.25" top="0.4" bottom="0.4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4"/>
  <sheetViews>
    <sheetView showGridLines="0" zoomScale="82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9" customWidth="1" min="3" max="3"/>
    <col width="15" customWidth="1" min="4" max="4"/>
    <col width="15" customWidth="1" min="5" max="5"/>
    <col width="14" customWidth="1" min="6" max="6"/>
    <col width="19" customWidth="1" min="7" max="7"/>
    <col width="21" customWidth="1" min="8" max="8"/>
    <col width="15" customWidth="1" min="9" max="9"/>
    <col width="22" customWidth="1" min="10" max="10"/>
    <col width="23" customWidth="1" min="11" max="11"/>
    <col width="22" customWidth="1" min="12" max="12"/>
    <col width="13" customWidth="1" min="13" max="13"/>
    <col width="18" customWidth="1" min="14" max="14"/>
    <col width="29" customWidth="1" min="15" max="15"/>
  </cols>
  <sheetData>
    <row r="1" ht="29" customHeight="1">
      <c r="A1" s="1" t="inlineStr">
        <is>
          <t>Gerichte – Eingabe und Matrixzuordnung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2" t="n"/>
    </row>
    <row r="2" ht="23" customHeight="1">
      <c r="A2" s="3" t="inlineStr">
        <is>
          <t>Gelbe Zellen sind bearbeitbar. Alle vorbelegten Gerichte und Werte sind eindeutig fiktiv.</t>
        </is>
      </c>
    </row>
    <row r="3"/>
    <row r="4" ht="31" customHeight="1">
      <c r="A4" s="17" t="inlineStr">
        <is>
          <t>Gericht-ID</t>
        </is>
      </c>
      <c r="B4" s="17" t="inlineStr">
        <is>
          <t>Gericht</t>
        </is>
      </c>
      <c r="C4" s="17" t="inlineStr">
        <is>
          <t>Speisekategorie</t>
        </is>
      </c>
      <c r="D4" s="17" t="inlineStr">
        <is>
          <t>Zeitraum von</t>
        </is>
      </c>
      <c r="E4" s="17" t="inlineStr">
        <is>
          <t>Zeitraum bis</t>
        </is>
      </c>
      <c r="F4" s="17" t="inlineStr">
        <is>
          <t>Absatzmenge</t>
        </is>
      </c>
      <c r="G4" s="17" t="inlineStr">
        <is>
          <t>Verkaufspreis je Portion</t>
        </is>
      </c>
      <c r="H4" s="17" t="inlineStr">
        <is>
          <t>Variable Kosten je Portion</t>
        </is>
      </c>
      <c r="I4" s="17" t="inlineStr">
        <is>
          <t>Umsatz</t>
        </is>
      </c>
      <c r="J4" s="17" t="inlineStr">
        <is>
          <t>Variabler Wareneinsatz</t>
        </is>
      </c>
      <c r="K4" s="17" t="inlineStr">
        <is>
          <t>Deckungsbeitrag je Portion</t>
        </is>
      </c>
      <c r="L4" s="17" t="inlineStr">
        <is>
          <t>Deckungsbeitrag gesamt</t>
        </is>
      </c>
      <c r="M4" s="17" t="inlineStr">
        <is>
          <t>Mix-Anteil</t>
        </is>
      </c>
      <c r="N4" s="17" t="inlineStr">
        <is>
          <t>Matrixposition</t>
        </is>
      </c>
      <c r="O4" s="17" t="inlineStr">
        <is>
          <t>Prüfhinweis</t>
        </is>
      </c>
    </row>
    <row r="5" ht="21" customHeight="1">
      <c r="A5" s="18" t="inlineStr">
        <is>
          <t>FG-001</t>
        </is>
      </c>
      <c r="B5" s="18" t="inlineStr">
        <is>
          <t>Glutrote Paprikasuppe</t>
        </is>
      </c>
      <c r="C5" s="18" t="inlineStr">
        <is>
          <t>Vorspeise</t>
        </is>
      </c>
      <c r="D5" s="19" t="n">
        <v>46235</v>
      </c>
      <c r="E5" s="19" t="n">
        <v>46265</v>
      </c>
      <c r="F5" s="20" t="n">
        <v>180</v>
      </c>
      <c r="G5" s="36" t="n">
        <v>8.5</v>
      </c>
      <c r="H5" s="36" t="n">
        <v>2.4</v>
      </c>
      <c r="I5" s="35">
        <f>IF(COUNTBLANK($A5:$H5)&gt;0,"",F5*G5)</f>
        <v/>
      </c>
      <c r="J5" s="35">
        <f>IF(COUNTBLANK($A5:$H5)&gt;0,"",F5*H5)</f>
        <v/>
      </c>
      <c r="K5" s="35">
        <f>IF(COUNTBLANK($A5:$H5)&gt;0,"",G5-H5)</f>
        <v/>
      </c>
      <c r="L5" s="35">
        <f>IF(COUNTBLANK($A5:$H5)&gt;0,"",F5*K5)</f>
        <v/>
      </c>
      <c r="M5" s="33">
        <f>IF(COUNTBLANK($A5:$H5)&gt;0,"",IFERROR(F5/SUMIFS($F$5:$F$104,$I$5:$I$104,"&gt;=0"),""))</f>
        <v/>
      </c>
      <c r="N5" s="22">
        <f>IF(B5="","",IF(I5="","",IF(F5&lt;Parameter!$B$5,Parameter!$F$8,IF(AND(M5&gt;=IFERROR(Parameter!$B$4/COUNT($I$5:$I$104),0),K5&gt;=IFERROR(SUM($L$5:$L$104)/SUMIFS($F$5:$F$104,$I$5:$I$104,"&gt;=0"),0)),Parameter!$F$4,IF(AND(M5&gt;=IFERROR(Parameter!$B$4/COUNT($I$5:$I$104),0),K5&lt;IFERROR(SUM($L$5:$L$104)/SUMIFS($F$5:$F$104,$I$5:$I$104,"&gt;=0"),0)),Parameter!$F$5,IF(AND(M5&lt;IFERROR(Parameter!$B$4/COUNT($I$5:$I$104),0),K5&gt;=IFERROR(SUM($L$5:$L$104)/SUMIFS($F$5:$F$104,$I$5:$I$104,"&gt;=0"),0)),Parameter!$F$6,Parameter!$F$7))))))</f>
        <v/>
      </c>
      <c r="O5" s="16">
        <f>IF(COUNTA(A5:H5)=0,"",IF(OR(A5="",B5="",C5="",D5="",E5="",F5="",G5="",H5=""),"Angaben fehlen",IF(COUNTIF($A$5:$A$104,A5)&gt;1,"ID doppelt",IF(E5&lt;D5,"Zeitraum prüfen",IF(H5&gt;G5,"Negativer Deckungsbeitrag",IF(IFERROR(H5/G5,0)&gt;Parameter!$B$6,"Wareneinsatzquote prüfen",""))))))</f>
        <v/>
      </c>
    </row>
    <row r="6" ht="21" customHeight="1">
      <c r="A6" s="18" t="inlineStr">
        <is>
          <t>FG-002</t>
        </is>
      </c>
      <c r="B6" s="18" t="inlineStr">
        <is>
          <t>Mooswinkel-Pilzrisotto</t>
        </is>
      </c>
      <c r="C6" s="18" t="inlineStr">
        <is>
          <t>Hauptgericht</t>
        </is>
      </c>
      <c r="D6" s="19" t="n">
        <v>46235</v>
      </c>
      <c r="E6" s="19" t="n">
        <v>46265</v>
      </c>
      <c r="F6" s="20" t="n">
        <v>95</v>
      </c>
      <c r="G6" s="36" t="n">
        <v>19.8</v>
      </c>
      <c r="H6" s="36" t="n">
        <v>6.7</v>
      </c>
      <c r="I6" s="34">
        <f>IF(COUNTBLANK($A6:$H6)&gt;0,"",F6*G6)</f>
        <v/>
      </c>
      <c r="J6" s="34">
        <f>IF(COUNTBLANK($A6:$H6)&gt;0,"",F6*H6)</f>
        <v/>
      </c>
      <c r="K6" s="34">
        <f>IF(COUNTBLANK($A6:$H6)&gt;0,"",G6-H6)</f>
        <v/>
      </c>
      <c r="L6" s="34">
        <f>IF(COUNTBLANK($A6:$H6)&gt;0,"",F6*K6)</f>
        <v/>
      </c>
      <c r="M6" s="37">
        <f>IF(COUNTBLANK($A6:$H6)&gt;0,"",IFERROR(F6/SUMIFS($F$5:$F$104,$I$5:$I$104,"&gt;=0"),""))</f>
        <v/>
      </c>
      <c r="N6" s="24">
        <f>IF(B6="","",IF(I6="","",IF(F6&lt;Parameter!$B$5,Parameter!$F$8,IF(AND(M6&gt;=IFERROR(Parameter!$B$4/COUNT($I$5:$I$104),0),K6&gt;=IFERROR(SUM($L$5:$L$104)/SUMIFS($F$5:$F$104,$I$5:$I$104,"&gt;=0"),0)),Parameter!$F$4,IF(AND(M6&gt;=IFERROR(Parameter!$B$4/COUNT($I$5:$I$104),0),K6&lt;IFERROR(SUM($L$5:$L$104)/SUMIFS($F$5:$F$104,$I$5:$I$104,"&gt;=0"),0)),Parameter!$F$5,IF(AND(M6&lt;IFERROR(Parameter!$B$4/COUNT($I$5:$I$104),0),K6&gt;=IFERROR(SUM($L$5:$L$104)/SUMIFS($F$5:$F$104,$I$5:$I$104,"&gt;=0"),0)),Parameter!$F$6,Parameter!$F$7))))))</f>
        <v/>
      </c>
      <c r="O6" s="14">
        <f>IF(COUNTA(A6:H6)=0,"",IF(OR(A6="",B6="",C6="",D6="",E6="",F6="",G6="",H6=""),"Angaben fehlen",IF(COUNTIF($A$5:$A$104,A6)&gt;1,"ID doppelt",IF(E6&lt;D6,"Zeitraum prüfen",IF(H6&gt;G6,"Negativer Deckungsbeitrag",IF(IFERROR(H6/G6,0)&gt;Parameter!$B$6,"Wareneinsatzquote prüfen",""))))))</f>
        <v/>
      </c>
    </row>
    <row r="7" ht="21" customHeight="1">
      <c r="A7" s="18" t="inlineStr">
        <is>
          <t>FG-003</t>
        </is>
      </c>
      <c r="B7" s="18" t="inlineStr">
        <is>
          <t>Nordlicht-Zanderfilet</t>
        </is>
      </c>
      <c r="C7" s="18" t="inlineStr">
        <is>
          <t>Hauptgericht</t>
        </is>
      </c>
      <c r="D7" s="19" t="n">
        <v>46235</v>
      </c>
      <c r="E7" s="19" t="n">
        <v>46265</v>
      </c>
      <c r="F7" s="20" t="n">
        <v>48</v>
      </c>
      <c r="G7" s="36" t="n">
        <v>24.5</v>
      </c>
      <c r="H7" s="36" t="n">
        <v>9.800000000000001</v>
      </c>
      <c r="I7" s="35">
        <f>IF(COUNTBLANK($A7:$H7)&gt;0,"",F7*G7)</f>
        <v/>
      </c>
      <c r="J7" s="35">
        <f>IF(COUNTBLANK($A7:$H7)&gt;0,"",F7*H7)</f>
        <v/>
      </c>
      <c r="K7" s="35">
        <f>IF(COUNTBLANK($A7:$H7)&gt;0,"",G7-H7)</f>
        <v/>
      </c>
      <c r="L7" s="35">
        <f>IF(COUNTBLANK($A7:$H7)&gt;0,"",F7*K7)</f>
        <v/>
      </c>
      <c r="M7" s="33">
        <f>IF(COUNTBLANK($A7:$H7)&gt;0,"",IFERROR(F7/SUMIFS($F$5:$F$104,$I$5:$I$104,"&gt;=0"),""))</f>
        <v/>
      </c>
      <c r="N7" s="22">
        <f>IF(B7="","",IF(I7="","",IF(F7&lt;Parameter!$B$5,Parameter!$F$8,IF(AND(M7&gt;=IFERROR(Parameter!$B$4/COUNT($I$5:$I$104),0),K7&gt;=IFERROR(SUM($L$5:$L$104)/SUMIFS($F$5:$F$104,$I$5:$I$104,"&gt;=0"),0)),Parameter!$F$4,IF(AND(M7&gt;=IFERROR(Parameter!$B$4/COUNT($I$5:$I$104),0),K7&lt;IFERROR(SUM($L$5:$L$104)/SUMIFS($F$5:$F$104,$I$5:$I$104,"&gt;=0"),0)),Parameter!$F$5,IF(AND(M7&lt;IFERROR(Parameter!$B$4/COUNT($I$5:$I$104),0),K7&gt;=IFERROR(SUM($L$5:$L$104)/SUMIFS($F$5:$F$104,$I$5:$I$104,"&gt;=0"),0)),Parameter!$F$6,Parameter!$F$7))))))</f>
        <v/>
      </c>
      <c r="O7" s="16">
        <f>IF(COUNTA(A7:H7)=0,"",IF(OR(A7="",B7="",C7="",D7="",E7="",F7="",G7="",H7=""),"Angaben fehlen",IF(COUNTIF($A$5:$A$104,A7)&gt;1,"ID doppelt",IF(E7&lt;D7,"Zeitraum prüfen",IF(H7&gt;G7,"Negativer Deckungsbeitrag",IF(IFERROR(H7/G7,0)&gt;Parameter!$B$6,"Wareneinsatzquote prüfen",""))))))</f>
        <v/>
      </c>
    </row>
    <row r="8" ht="21" customHeight="1">
      <c r="A8" s="18" t="inlineStr">
        <is>
          <t>FG-004</t>
        </is>
      </c>
      <c r="B8" s="18" t="inlineStr">
        <is>
          <t>Sonnenkern-Gnocchi</t>
        </is>
      </c>
      <c r="C8" s="18" t="inlineStr">
        <is>
          <t>Hauptgericht</t>
        </is>
      </c>
      <c r="D8" s="19" t="n">
        <v>46235</v>
      </c>
      <c r="E8" s="19" t="n">
        <v>46265</v>
      </c>
      <c r="F8" s="20" t="n">
        <v>140</v>
      </c>
      <c r="G8" s="36" t="n">
        <v>15.9</v>
      </c>
      <c r="H8" s="36" t="n">
        <v>5.1</v>
      </c>
      <c r="I8" s="34">
        <f>IF(COUNTBLANK($A8:$H8)&gt;0,"",F8*G8)</f>
        <v/>
      </c>
      <c r="J8" s="34">
        <f>IF(COUNTBLANK($A8:$H8)&gt;0,"",F8*H8)</f>
        <v/>
      </c>
      <c r="K8" s="34">
        <f>IF(COUNTBLANK($A8:$H8)&gt;0,"",G8-H8)</f>
        <v/>
      </c>
      <c r="L8" s="34">
        <f>IF(COUNTBLANK($A8:$H8)&gt;0,"",F8*K8)</f>
        <v/>
      </c>
      <c r="M8" s="37">
        <f>IF(COUNTBLANK($A8:$H8)&gt;0,"",IFERROR(F8/SUMIFS($F$5:$F$104,$I$5:$I$104,"&gt;=0"),""))</f>
        <v/>
      </c>
      <c r="N8" s="24">
        <f>IF(B8="","",IF(I8="","",IF(F8&lt;Parameter!$B$5,Parameter!$F$8,IF(AND(M8&gt;=IFERROR(Parameter!$B$4/COUNT($I$5:$I$104),0),K8&gt;=IFERROR(SUM($L$5:$L$104)/SUMIFS($F$5:$F$104,$I$5:$I$104,"&gt;=0"),0)),Parameter!$F$4,IF(AND(M8&gt;=IFERROR(Parameter!$B$4/COUNT($I$5:$I$104),0),K8&lt;IFERROR(SUM($L$5:$L$104)/SUMIFS($F$5:$F$104,$I$5:$I$104,"&gt;=0"),0)),Parameter!$F$5,IF(AND(M8&lt;IFERROR(Parameter!$B$4/COUNT($I$5:$I$104),0),K8&gt;=IFERROR(SUM($L$5:$L$104)/SUMIFS($F$5:$F$104,$I$5:$I$104,"&gt;=0"),0)),Parameter!$F$6,Parameter!$F$7))))))</f>
        <v/>
      </c>
      <c r="O8" s="14">
        <f>IF(COUNTA(A8:H8)=0,"",IF(OR(A8="",B8="",C8="",D8="",E8="",F8="",G8="",H8=""),"Angaben fehlen",IF(COUNTIF($A$5:$A$104,A8)&gt;1,"ID doppelt",IF(E8&lt;D8,"Zeitraum prüfen",IF(H8&gt;G8,"Negativer Deckungsbeitrag",IF(IFERROR(H8/G8,0)&gt;Parameter!$B$6,"Wareneinsatzquote prüfen",""))))))</f>
        <v/>
      </c>
    </row>
    <row r="9" ht="21" customHeight="1">
      <c r="A9" s="18" t="inlineStr">
        <is>
          <t>FG-005</t>
        </is>
      </c>
      <c r="B9" s="18" t="inlineStr">
        <is>
          <t>Wolkenbeeren-Creme</t>
        </is>
      </c>
      <c r="C9" s="18" t="inlineStr">
        <is>
          <t>Dessert</t>
        </is>
      </c>
      <c r="D9" s="19" t="n">
        <v>46235</v>
      </c>
      <c r="E9" s="19" t="n">
        <v>46265</v>
      </c>
      <c r="F9" s="20" t="n">
        <v>52</v>
      </c>
      <c r="G9" s="36" t="n">
        <v>9.800000000000001</v>
      </c>
      <c r="H9" s="36" t="n">
        <v>3.2</v>
      </c>
      <c r="I9" s="35">
        <f>IF(COUNTBLANK($A9:$H9)&gt;0,"",F9*G9)</f>
        <v/>
      </c>
      <c r="J9" s="35">
        <f>IF(COUNTBLANK($A9:$H9)&gt;0,"",F9*H9)</f>
        <v/>
      </c>
      <c r="K9" s="35">
        <f>IF(COUNTBLANK($A9:$H9)&gt;0,"",G9-H9)</f>
        <v/>
      </c>
      <c r="L9" s="35">
        <f>IF(COUNTBLANK($A9:$H9)&gt;0,"",F9*K9)</f>
        <v/>
      </c>
      <c r="M9" s="33">
        <f>IF(COUNTBLANK($A9:$H9)&gt;0,"",IFERROR(F9/SUMIFS($F$5:$F$104,$I$5:$I$104,"&gt;=0"),""))</f>
        <v/>
      </c>
      <c r="N9" s="22">
        <f>IF(B9="","",IF(I9="","",IF(F9&lt;Parameter!$B$5,Parameter!$F$8,IF(AND(M9&gt;=IFERROR(Parameter!$B$4/COUNT($I$5:$I$104),0),K9&gt;=IFERROR(SUM($L$5:$L$104)/SUMIFS($F$5:$F$104,$I$5:$I$104,"&gt;=0"),0)),Parameter!$F$4,IF(AND(M9&gt;=IFERROR(Parameter!$B$4/COUNT($I$5:$I$104),0),K9&lt;IFERROR(SUM($L$5:$L$104)/SUMIFS($F$5:$F$104,$I$5:$I$104,"&gt;=0"),0)),Parameter!$F$5,IF(AND(M9&lt;IFERROR(Parameter!$B$4/COUNT($I$5:$I$104),0),K9&gt;=IFERROR(SUM($L$5:$L$104)/SUMIFS($F$5:$F$104,$I$5:$I$104,"&gt;=0"),0)),Parameter!$F$6,Parameter!$F$7))))))</f>
        <v/>
      </c>
      <c r="O9" s="16">
        <f>IF(COUNTA(A9:H9)=0,"",IF(OR(A9="",B9="",C9="",D9="",E9="",F9="",G9="",H9=""),"Angaben fehlen",IF(COUNTIF($A$5:$A$104,A9)&gt;1,"ID doppelt",IF(E9&lt;D9,"Zeitraum prüfen",IF(H9&gt;G9,"Negativer Deckungsbeitrag",IF(IFERROR(H9/G9,0)&gt;Parameter!$B$6,"Wareneinsatzquote prüfen",""))))))</f>
        <v/>
      </c>
    </row>
    <row r="10" ht="21" customHeight="1">
      <c r="A10" s="18" t="inlineStr">
        <is>
          <t>FG-006</t>
        </is>
      </c>
      <c r="B10" s="18" t="inlineStr">
        <is>
          <t>Feldfunken-Hähnchen</t>
        </is>
      </c>
      <c r="C10" s="18" t="inlineStr">
        <is>
          <t>Hauptgericht</t>
        </is>
      </c>
      <c r="D10" s="19" t="n">
        <v>46235</v>
      </c>
      <c r="E10" s="19" t="n">
        <v>46265</v>
      </c>
      <c r="F10" s="20" t="n">
        <v>75</v>
      </c>
      <c r="G10" s="36" t="n">
        <v>18.5</v>
      </c>
      <c r="H10" s="36" t="n">
        <v>7.4</v>
      </c>
      <c r="I10" s="34">
        <f>IF(COUNTBLANK($A10:$H10)&gt;0,"",F10*G10)</f>
        <v/>
      </c>
      <c r="J10" s="34">
        <f>IF(COUNTBLANK($A10:$H10)&gt;0,"",F10*H10)</f>
        <v/>
      </c>
      <c r="K10" s="34">
        <f>IF(COUNTBLANK($A10:$H10)&gt;0,"",G10-H10)</f>
        <v/>
      </c>
      <c r="L10" s="34">
        <f>IF(COUNTBLANK($A10:$H10)&gt;0,"",F10*K10)</f>
        <v/>
      </c>
      <c r="M10" s="37">
        <f>IF(COUNTBLANK($A10:$H10)&gt;0,"",IFERROR(F10/SUMIFS($F$5:$F$104,$I$5:$I$104,"&gt;=0"),""))</f>
        <v/>
      </c>
      <c r="N10" s="24">
        <f>IF(B10="","",IF(I10="","",IF(F10&lt;Parameter!$B$5,Parameter!$F$8,IF(AND(M10&gt;=IFERROR(Parameter!$B$4/COUNT($I$5:$I$104),0),K10&gt;=IFERROR(SUM($L$5:$L$104)/SUMIFS($F$5:$F$104,$I$5:$I$104,"&gt;=0"),0)),Parameter!$F$4,IF(AND(M10&gt;=IFERROR(Parameter!$B$4/COUNT($I$5:$I$104),0),K10&lt;IFERROR(SUM($L$5:$L$104)/SUMIFS($F$5:$F$104,$I$5:$I$104,"&gt;=0"),0)),Parameter!$F$5,IF(AND(M10&lt;IFERROR(Parameter!$B$4/COUNT($I$5:$I$104),0),K10&gt;=IFERROR(SUM($L$5:$L$104)/SUMIFS($F$5:$F$104,$I$5:$I$104,"&gt;=0"),0)),Parameter!$F$6,Parameter!$F$7))))))</f>
        <v/>
      </c>
      <c r="O10" s="14">
        <f>IF(COUNTA(A10:H10)=0,"",IF(OR(A10="",B10="",C10="",D10="",E10="",F10="",G10="",H10=""),"Angaben fehlen",IF(COUNTIF($A$5:$A$104,A10)&gt;1,"ID doppelt",IF(E10&lt;D10,"Zeitraum prüfen",IF(H10&gt;G10,"Negativer Deckungsbeitrag",IF(IFERROR(H10/G10,0)&gt;Parameter!$B$6,"Wareneinsatzquote prüfen",""))))))</f>
        <v/>
      </c>
    </row>
    <row r="11" ht="21" customHeight="1">
      <c r="A11" s="18" t="inlineStr">
        <is>
          <t>FG-007</t>
        </is>
      </c>
      <c r="B11" s="18" t="inlineStr">
        <is>
          <t>Kakaoquell-Tarte</t>
        </is>
      </c>
      <c r="C11" s="18" t="inlineStr">
        <is>
          <t>Dessert</t>
        </is>
      </c>
      <c r="D11" s="19" t="n">
        <v>46235</v>
      </c>
      <c r="E11" s="19" t="n">
        <v>46265</v>
      </c>
      <c r="F11" s="20" t="n">
        <v>3</v>
      </c>
      <c r="G11" s="36" t="n">
        <v>12.9</v>
      </c>
      <c r="H11" s="36" t="n">
        <v>5.6</v>
      </c>
      <c r="I11" s="35">
        <f>IF(COUNTBLANK($A11:$H11)&gt;0,"",F11*G11)</f>
        <v/>
      </c>
      <c r="J11" s="35">
        <f>IF(COUNTBLANK($A11:$H11)&gt;0,"",F11*H11)</f>
        <v/>
      </c>
      <c r="K11" s="35">
        <f>IF(COUNTBLANK($A11:$H11)&gt;0,"",G11-H11)</f>
        <v/>
      </c>
      <c r="L11" s="35">
        <f>IF(COUNTBLANK($A11:$H11)&gt;0,"",F11*K11)</f>
        <v/>
      </c>
      <c r="M11" s="33">
        <f>IF(COUNTBLANK($A11:$H11)&gt;0,"",IFERROR(F11/SUMIFS($F$5:$F$104,$I$5:$I$104,"&gt;=0"),""))</f>
        <v/>
      </c>
      <c r="N11" s="22">
        <f>IF(B11="","",IF(I11="","",IF(F11&lt;Parameter!$B$5,Parameter!$F$8,IF(AND(M11&gt;=IFERROR(Parameter!$B$4/COUNT($I$5:$I$104),0),K11&gt;=IFERROR(SUM($L$5:$L$104)/SUMIFS($F$5:$F$104,$I$5:$I$104,"&gt;=0"),0)),Parameter!$F$4,IF(AND(M11&gt;=IFERROR(Parameter!$B$4/COUNT($I$5:$I$104),0),K11&lt;IFERROR(SUM($L$5:$L$104)/SUMIFS($F$5:$F$104,$I$5:$I$104,"&gt;=0"),0)),Parameter!$F$5,IF(AND(M11&lt;IFERROR(Parameter!$B$4/COUNT($I$5:$I$104),0),K11&gt;=IFERROR(SUM($L$5:$L$104)/SUMIFS($F$5:$F$104,$I$5:$I$104,"&gt;=0"),0)),Parameter!$F$6,Parameter!$F$7))))))</f>
        <v/>
      </c>
      <c r="O11" s="16">
        <f>IF(COUNTA(A11:H11)=0,"",IF(OR(A11="",B11="",C11="",D11="",E11="",F11="",G11="",H11=""),"Angaben fehlen",IF(COUNTIF($A$5:$A$104,A11)&gt;1,"ID doppelt",IF(E11&lt;D11,"Zeitraum prüfen",IF(H11&gt;G11,"Negativer Deckungsbeitrag",IF(IFERROR(H11/G11,0)&gt;Parameter!$B$6,"Wareneinsatzquote prüfen",""))))))</f>
        <v/>
      </c>
    </row>
    <row r="12" ht="21" customHeight="1">
      <c r="A12" s="18" t="inlineStr">
        <is>
          <t>FG-008</t>
        </is>
      </c>
      <c r="B12" s="18" t="inlineStr">
        <is>
          <t>Gartenbrause Apfel-Minze</t>
        </is>
      </c>
      <c r="C12" s="18" t="inlineStr">
        <is>
          <t>Getränk</t>
        </is>
      </c>
      <c r="D12" s="19" t="n">
        <v>46235</v>
      </c>
      <c r="E12" s="19" t="n">
        <v>46265</v>
      </c>
      <c r="F12" s="20" t="n">
        <v>110</v>
      </c>
      <c r="G12" s="36" t="n">
        <v>4.9</v>
      </c>
      <c r="H12" s="36" t="n">
        <v>0.9</v>
      </c>
      <c r="I12" s="34">
        <f>IF(COUNTBLANK($A12:$H12)&gt;0,"",F12*G12)</f>
        <v/>
      </c>
      <c r="J12" s="34">
        <f>IF(COUNTBLANK($A12:$H12)&gt;0,"",F12*H12)</f>
        <v/>
      </c>
      <c r="K12" s="34">
        <f>IF(COUNTBLANK($A12:$H12)&gt;0,"",G12-H12)</f>
        <v/>
      </c>
      <c r="L12" s="34">
        <f>IF(COUNTBLANK($A12:$H12)&gt;0,"",F12*K12)</f>
        <v/>
      </c>
      <c r="M12" s="37">
        <f>IF(COUNTBLANK($A12:$H12)&gt;0,"",IFERROR(F12/SUMIFS($F$5:$F$104,$I$5:$I$104,"&gt;=0"),""))</f>
        <v/>
      </c>
      <c r="N12" s="24">
        <f>IF(B12="","",IF(I12="","",IF(F12&lt;Parameter!$B$5,Parameter!$F$8,IF(AND(M12&gt;=IFERROR(Parameter!$B$4/COUNT($I$5:$I$104),0),K12&gt;=IFERROR(SUM($L$5:$L$104)/SUMIFS($F$5:$F$104,$I$5:$I$104,"&gt;=0"),0)),Parameter!$F$4,IF(AND(M12&gt;=IFERROR(Parameter!$B$4/COUNT($I$5:$I$104),0),K12&lt;IFERROR(SUM($L$5:$L$104)/SUMIFS($F$5:$F$104,$I$5:$I$104,"&gt;=0"),0)),Parameter!$F$5,IF(AND(M12&lt;IFERROR(Parameter!$B$4/COUNT($I$5:$I$104),0),K12&gt;=IFERROR(SUM($L$5:$L$104)/SUMIFS($F$5:$F$104,$I$5:$I$104,"&gt;=0"),0)),Parameter!$F$6,Parameter!$F$7))))))</f>
        <v/>
      </c>
      <c r="O12" s="14">
        <f>IF(COUNTA(A12:H12)=0,"",IF(OR(A12="",B12="",C12="",D12="",E12="",F12="",G12="",H12=""),"Angaben fehlen",IF(COUNTIF($A$5:$A$104,A12)&gt;1,"ID doppelt",IF(E12&lt;D12,"Zeitraum prüfen",IF(H12&gt;G12,"Negativer Deckungsbeitrag",IF(IFERROR(H12/G12,0)&gt;Parameter!$B$6,"Wareneinsatzquote prüfen",""))))))</f>
        <v/>
      </c>
    </row>
    <row r="13" ht="21" customHeight="1">
      <c r="A13" s="18" t="inlineStr">
        <is>
          <t>FG-009</t>
        </is>
      </c>
      <c r="B13" s="18" t="inlineStr">
        <is>
          <t>Dämmerbrot mit Kräuterquark</t>
        </is>
      </c>
      <c r="C13" s="18" t="inlineStr">
        <is>
          <t>Beilage</t>
        </is>
      </c>
      <c r="D13" s="19" t="n">
        <v>46235</v>
      </c>
      <c r="E13" s="19" t="n">
        <v>46265</v>
      </c>
      <c r="F13" s="20" t="n">
        <v>60</v>
      </c>
      <c r="G13" s="36" t="n">
        <v>11.5</v>
      </c>
      <c r="H13" s="36" t="n">
        <v>4.8</v>
      </c>
      <c r="I13" s="35">
        <f>IF(COUNTBLANK($A13:$H13)&gt;0,"",F13*G13)</f>
        <v/>
      </c>
      <c r="J13" s="35">
        <f>IF(COUNTBLANK($A13:$H13)&gt;0,"",F13*H13)</f>
        <v/>
      </c>
      <c r="K13" s="35">
        <f>IF(COUNTBLANK($A13:$H13)&gt;0,"",G13-H13)</f>
        <v/>
      </c>
      <c r="L13" s="35">
        <f>IF(COUNTBLANK($A13:$H13)&gt;0,"",F13*K13)</f>
        <v/>
      </c>
      <c r="M13" s="33">
        <f>IF(COUNTBLANK($A13:$H13)&gt;0,"",IFERROR(F13/SUMIFS($F$5:$F$104,$I$5:$I$104,"&gt;=0"),""))</f>
        <v/>
      </c>
      <c r="N13" s="22">
        <f>IF(B13="","",IF(I13="","",IF(F13&lt;Parameter!$B$5,Parameter!$F$8,IF(AND(M13&gt;=IFERROR(Parameter!$B$4/COUNT($I$5:$I$104),0),K13&gt;=IFERROR(SUM($L$5:$L$104)/SUMIFS($F$5:$F$104,$I$5:$I$104,"&gt;=0"),0)),Parameter!$F$4,IF(AND(M13&gt;=IFERROR(Parameter!$B$4/COUNT($I$5:$I$104),0),K13&lt;IFERROR(SUM($L$5:$L$104)/SUMIFS($F$5:$F$104,$I$5:$I$104,"&gt;=0"),0)),Parameter!$F$5,IF(AND(M13&lt;IFERROR(Parameter!$B$4/COUNT($I$5:$I$104),0),K13&gt;=IFERROR(SUM($L$5:$L$104)/SUMIFS($F$5:$F$104,$I$5:$I$104,"&gt;=0"),0)),Parameter!$F$6,Parameter!$F$7))))))</f>
        <v/>
      </c>
      <c r="O13" s="16">
        <f>IF(COUNTA(A13:H13)=0,"",IF(OR(A13="",B13="",C13="",D13="",E13="",F13="",G13="",H13=""),"Angaben fehlen",IF(COUNTIF($A$5:$A$104,A13)&gt;1,"ID doppelt",IF(E13&lt;D13,"Zeitraum prüfen",IF(H13&gt;G13,"Negativer Deckungsbeitrag",IF(IFERROR(H13/G13,0)&gt;Parameter!$B$6,"Wareneinsatzquote prüfen",""))))))</f>
        <v/>
      </c>
    </row>
    <row r="14" ht="21" customHeight="1">
      <c r="A14" s="18" t="inlineStr">
        <is>
          <t>FG-010</t>
        </is>
      </c>
      <c r="B14" s="18" t="inlineStr">
        <is>
          <t>Nebelstern-Probierdessert</t>
        </is>
      </c>
      <c r="C14" s="18" t="inlineStr">
        <is>
          <t>Dessert</t>
        </is>
      </c>
      <c r="D14" s="19" t="n">
        <v>46242</v>
      </c>
      <c r="E14" s="19" t="n">
        <v>46265</v>
      </c>
      <c r="F14" s="20" t="n">
        <v>40</v>
      </c>
      <c r="G14" s="36" t="n">
        <v>7.5</v>
      </c>
      <c r="H14" s="36" t="n">
        <v>8.199999999999999</v>
      </c>
      <c r="I14" s="34">
        <f>IF(COUNTBLANK($A14:$H14)&gt;0,"",F14*G14)</f>
        <v/>
      </c>
      <c r="J14" s="34">
        <f>IF(COUNTBLANK($A14:$H14)&gt;0,"",F14*H14)</f>
        <v/>
      </c>
      <c r="K14" s="34">
        <f>IF(COUNTBLANK($A14:$H14)&gt;0,"",G14-H14)</f>
        <v/>
      </c>
      <c r="L14" s="34">
        <f>IF(COUNTBLANK($A14:$H14)&gt;0,"",F14*K14)</f>
        <v/>
      </c>
      <c r="M14" s="37">
        <f>IF(COUNTBLANK($A14:$H14)&gt;0,"",IFERROR(F14/SUMIFS($F$5:$F$104,$I$5:$I$104,"&gt;=0"),""))</f>
        <v/>
      </c>
      <c r="N14" s="24">
        <f>IF(B14="","",IF(I14="","",IF(F14&lt;Parameter!$B$5,Parameter!$F$8,IF(AND(M14&gt;=IFERROR(Parameter!$B$4/COUNT($I$5:$I$104),0),K14&gt;=IFERROR(SUM($L$5:$L$104)/SUMIFS($F$5:$F$104,$I$5:$I$104,"&gt;=0"),0)),Parameter!$F$4,IF(AND(M14&gt;=IFERROR(Parameter!$B$4/COUNT($I$5:$I$104),0),K14&lt;IFERROR(SUM($L$5:$L$104)/SUMIFS($F$5:$F$104,$I$5:$I$104,"&gt;=0"),0)),Parameter!$F$5,IF(AND(M14&lt;IFERROR(Parameter!$B$4/COUNT($I$5:$I$104),0),K14&gt;=IFERROR(SUM($L$5:$L$104)/SUMIFS($F$5:$F$104,$I$5:$I$104,"&gt;=0"),0)),Parameter!$F$6,Parameter!$F$7))))))</f>
        <v/>
      </c>
      <c r="O14" s="14">
        <f>IF(COUNTA(A14:H14)=0,"",IF(OR(A14="",B14="",C14="",D14="",E14="",F14="",G14="",H14=""),"Angaben fehlen",IF(COUNTIF($A$5:$A$104,A14)&gt;1,"ID doppelt",IF(E14&lt;D14,"Zeitraum prüfen",IF(H14&gt;G14,"Negativer Deckungsbeitrag",IF(IFERROR(H14/G14,0)&gt;Parameter!$B$6,"Wareneinsatzquote prüfen",""))))))</f>
        <v/>
      </c>
    </row>
    <row r="15" ht="21" customHeight="1">
      <c r="A15" s="18" t="n"/>
      <c r="B15" s="18" t="n"/>
      <c r="C15" s="18" t="n"/>
      <c r="D15" s="19" t="n"/>
      <c r="E15" s="19" t="n"/>
      <c r="F15" s="20" t="n"/>
      <c r="G15" s="36" t="n"/>
      <c r="H15" s="36" t="n"/>
      <c r="I15" s="35">
        <f>IF(COUNTBLANK($A15:$H15)&gt;0,"",F15*G15)</f>
        <v/>
      </c>
      <c r="J15" s="35">
        <f>IF(COUNTBLANK($A15:$H15)&gt;0,"",F15*H15)</f>
        <v/>
      </c>
      <c r="K15" s="35">
        <f>IF(COUNTBLANK($A15:$H15)&gt;0,"",G15-H15)</f>
        <v/>
      </c>
      <c r="L15" s="35">
        <f>IF(COUNTBLANK($A15:$H15)&gt;0,"",F15*K15)</f>
        <v/>
      </c>
      <c r="M15" s="33">
        <f>IF(COUNTBLANK($A15:$H15)&gt;0,"",IFERROR(F15/SUMIFS($F$5:$F$104,$I$5:$I$104,"&gt;=0"),""))</f>
        <v/>
      </c>
      <c r="N15" s="22">
        <f>IF(B15="","",IF(I15="","",IF(F15&lt;Parameter!$B$5,Parameter!$F$8,IF(AND(M15&gt;=IFERROR(Parameter!$B$4/COUNT($I$5:$I$104),0),K15&gt;=IFERROR(SUM($L$5:$L$104)/SUMIFS($F$5:$F$104,$I$5:$I$104,"&gt;=0"),0)),Parameter!$F$4,IF(AND(M15&gt;=IFERROR(Parameter!$B$4/COUNT($I$5:$I$104),0),K15&lt;IFERROR(SUM($L$5:$L$104)/SUMIFS($F$5:$F$104,$I$5:$I$104,"&gt;=0"),0)),Parameter!$F$5,IF(AND(M15&lt;IFERROR(Parameter!$B$4/COUNT($I$5:$I$104),0),K15&gt;=IFERROR(SUM($L$5:$L$104)/SUMIFS($F$5:$F$104,$I$5:$I$104,"&gt;=0"),0)),Parameter!$F$6,Parameter!$F$7))))))</f>
        <v/>
      </c>
      <c r="O15" s="16">
        <f>IF(COUNTA(A15:H15)=0,"",IF(OR(A15="",B15="",C15="",D15="",E15="",F15="",G15="",H15=""),"Angaben fehlen",IF(COUNTIF($A$5:$A$104,A15)&gt;1,"ID doppelt",IF(E15&lt;D15,"Zeitraum prüfen",IF(H15&gt;G15,"Negativer Deckungsbeitrag",IF(IFERROR(H15/G15,0)&gt;Parameter!$B$6,"Wareneinsatzquote prüfen",""))))))</f>
        <v/>
      </c>
    </row>
    <row r="16" ht="21" customHeight="1">
      <c r="A16" s="18" t="n"/>
      <c r="B16" s="18" t="n"/>
      <c r="C16" s="18" t="n"/>
      <c r="D16" s="19" t="n"/>
      <c r="E16" s="19" t="n"/>
      <c r="F16" s="20" t="n"/>
      <c r="G16" s="36" t="n"/>
      <c r="H16" s="36" t="n"/>
      <c r="I16" s="34">
        <f>IF(COUNTBLANK($A16:$H16)&gt;0,"",F16*G16)</f>
        <v/>
      </c>
      <c r="J16" s="34">
        <f>IF(COUNTBLANK($A16:$H16)&gt;0,"",F16*H16)</f>
        <v/>
      </c>
      <c r="K16" s="34">
        <f>IF(COUNTBLANK($A16:$H16)&gt;0,"",G16-H16)</f>
        <v/>
      </c>
      <c r="L16" s="34">
        <f>IF(COUNTBLANK($A16:$H16)&gt;0,"",F16*K16)</f>
        <v/>
      </c>
      <c r="M16" s="37">
        <f>IF(COUNTBLANK($A16:$H16)&gt;0,"",IFERROR(F16/SUMIFS($F$5:$F$104,$I$5:$I$104,"&gt;=0"),""))</f>
        <v/>
      </c>
      <c r="N16" s="24">
        <f>IF(B16="","",IF(I16="","",IF(F16&lt;Parameter!$B$5,Parameter!$F$8,IF(AND(M16&gt;=IFERROR(Parameter!$B$4/COUNT($I$5:$I$104),0),K16&gt;=IFERROR(SUM($L$5:$L$104)/SUMIFS($F$5:$F$104,$I$5:$I$104,"&gt;=0"),0)),Parameter!$F$4,IF(AND(M16&gt;=IFERROR(Parameter!$B$4/COUNT($I$5:$I$104),0),K16&lt;IFERROR(SUM($L$5:$L$104)/SUMIFS($F$5:$F$104,$I$5:$I$104,"&gt;=0"),0)),Parameter!$F$5,IF(AND(M16&lt;IFERROR(Parameter!$B$4/COUNT($I$5:$I$104),0),K16&gt;=IFERROR(SUM($L$5:$L$104)/SUMIFS($F$5:$F$104,$I$5:$I$104,"&gt;=0"),0)),Parameter!$F$6,Parameter!$F$7))))))</f>
        <v/>
      </c>
      <c r="O16" s="14">
        <f>IF(COUNTA(A16:H16)=0,"",IF(OR(A16="",B16="",C16="",D16="",E16="",F16="",G16="",H16=""),"Angaben fehlen",IF(COUNTIF($A$5:$A$104,A16)&gt;1,"ID doppelt",IF(E16&lt;D16,"Zeitraum prüfen",IF(H16&gt;G16,"Negativer Deckungsbeitrag",IF(IFERROR(H16/G16,0)&gt;Parameter!$B$6,"Wareneinsatzquote prüfen",""))))))</f>
        <v/>
      </c>
    </row>
    <row r="17" ht="21" customHeight="1">
      <c r="A17" s="18" t="n"/>
      <c r="B17" s="18" t="n"/>
      <c r="C17" s="18" t="n"/>
      <c r="D17" s="19" t="n"/>
      <c r="E17" s="19" t="n"/>
      <c r="F17" s="20" t="n"/>
      <c r="G17" s="36" t="n"/>
      <c r="H17" s="36" t="n"/>
      <c r="I17" s="35">
        <f>IF(COUNTBLANK($A17:$H17)&gt;0,"",F17*G17)</f>
        <v/>
      </c>
      <c r="J17" s="35">
        <f>IF(COUNTBLANK($A17:$H17)&gt;0,"",F17*H17)</f>
        <v/>
      </c>
      <c r="K17" s="35">
        <f>IF(COUNTBLANK($A17:$H17)&gt;0,"",G17-H17)</f>
        <v/>
      </c>
      <c r="L17" s="35">
        <f>IF(COUNTBLANK($A17:$H17)&gt;0,"",F17*K17)</f>
        <v/>
      </c>
      <c r="M17" s="33">
        <f>IF(COUNTBLANK($A17:$H17)&gt;0,"",IFERROR(F17/SUMIFS($F$5:$F$104,$I$5:$I$104,"&gt;=0"),""))</f>
        <v/>
      </c>
      <c r="N17" s="22">
        <f>IF(B17="","",IF(I17="","",IF(F17&lt;Parameter!$B$5,Parameter!$F$8,IF(AND(M17&gt;=IFERROR(Parameter!$B$4/COUNT($I$5:$I$104),0),K17&gt;=IFERROR(SUM($L$5:$L$104)/SUMIFS($F$5:$F$104,$I$5:$I$104,"&gt;=0"),0)),Parameter!$F$4,IF(AND(M17&gt;=IFERROR(Parameter!$B$4/COUNT($I$5:$I$104),0),K17&lt;IFERROR(SUM($L$5:$L$104)/SUMIFS($F$5:$F$104,$I$5:$I$104,"&gt;=0"),0)),Parameter!$F$5,IF(AND(M17&lt;IFERROR(Parameter!$B$4/COUNT($I$5:$I$104),0),K17&gt;=IFERROR(SUM($L$5:$L$104)/SUMIFS($F$5:$F$104,$I$5:$I$104,"&gt;=0"),0)),Parameter!$F$6,Parameter!$F$7))))))</f>
        <v/>
      </c>
      <c r="O17" s="16">
        <f>IF(COUNTA(A17:H17)=0,"",IF(OR(A17="",B17="",C17="",D17="",E17="",F17="",G17="",H17=""),"Angaben fehlen",IF(COUNTIF($A$5:$A$104,A17)&gt;1,"ID doppelt",IF(E17&lt;D17,"Zeitraum prüfen",IF(H17&gt;G17,"Negativer Deckungsbeitrag",IF(IFERROR(H17/G17,0)&gt;Parameter!$B$6,"Wareneinsatzquote prüfen",""))))))</f>
        <v/>
      </c>
    </row>
    <row r="18" ht="21" customHeight="1">
      <c r="A18" s="18" t="n"/>
      <c r="B18" s="18" t="n"/>
      <c r="C18" s="18" t="n"/>
      <c r="D18" s="19" t="n"/>
      <c r="E18" s="19" t="n"/>
      <c r="F18" s="20" t="n"/>
      <c r="G18" s="36" t="n"/>
      <c r="H18" s="36" t="n"/>
      <c r="I18" s="34">
        <f>IF(COUNTBLANK($A18:$H18)&gt;0,"",F18*G18)</f>
        <v/>
      </c>
      <c r="J18" s="34">
        <f>IF(COUNTBLANK($A18:$H18)&gt;0,"",F18*H18)</f>
        <v/>
      </c>
      <c r="K18" s="34">
        <f>IF(COUNTBLANK($A18:$H18)&gt;0,"",G18-H18)</f>
        <v/>
      </c>
      <c r="L18" s="34">
        <f>IF(COUNTBLANK($A18:$H18)&gt;0,"",F18*K18)</f>
        <v/>
      </c>
      <c r="M18" s="37">
        <f>IF(COUNTBLANK($A18:$H18)&gt;0,"",IFERROR(F18/SUMIFS($F$5:$F$104,$I$5:$I$104,"&gt;=0"),""))</f>
        <v/>
      </c>
      <c r="N18" s="24">
        <f>IF(B18="","",IF(I18="","",IF(F18&lt;Parameter!$B$5,Parameter!$F$8,IF(AND(M18&gt;=IFERROR(Parameter!$B$4/COUNT($I$5:$I$104),0),K18&gt;=IFERROR(SUM($L$5:$L$104)/SUMIFS($F$5:$F$104,$I$5:$I$104,"&gt;=0"),0)),Parameter!$F$4,IF(AND(M18&gt;=IFERROR(Parameter!$B$4/COUNT($I$5:$I$104),0),K18&lt;IFERROR(SUM($L$5:$L$104)/SUMIFS($F$5:$F$104,$I$5:$I$104,"&gt;=0"),0)),Parameter!$F$5,IF(AND(M18&lt;IFERROR(Parameter!$B$4/COUNT($I$5:$I$104),0),K18&gt;=IFERROR(SUM($L$5:$L$104)/SUMIFS($F$5:$F$104,$I$5:$I$104,"&gt;=0"),0)),Parameter!$F$6,Parameter!$F$7))))))</f>
        <v/>
      </c>
      <c r="O18" s="14">
        <f>IF(COUNTA(A18:H18)=0,"",IF(OR(A18="",B18="",C18="",D18="",E18="",F18="",G18="",H18=""),"Angaben fehlen",IF(COUNTIF($A$5:$A$104,A18)&gt;1,"ID doppelt",IF(E18&lt;D18,"Zeitraum prüfen",IF(H18&gt;G18,"Negativer Deckungsbeitrag",IF(IFERROR(H18/G18,0)&gt;Parameter!$B$6,"Wareneinsatzquote prüfen",""))))))</f>
        <v/>
      </c>
    </row>
    <row r="19" ht="21" customHeight="1">
      <c r="A19" s="18" t="n"/>
      <c r="B19" s="18" t="n"/>
      <c r="C19" s="18" t="n"/>
      <c r="D19" s="19" t="n"/>
      <c r="E19" s="19" t="n"/>
      <c r="F19" s="20" t="n"/>
      <c r="G19" s="36" t="n"/>
      <c r="H19" s="36" t="n"/>
      <c r="I19" s="35">
        <f>IF(COUNTBLANK($A19:$H19)&gt;0,"",F19*G19)</f>
        <v/>
      </c>
      <c r="J19" s="35">
        <f>IF(COUNTBLANK($A19:$H19)&gt;0,"",F19*H19)</f>
        <v/>
      </c>
      <c r="K19" s="35">
        <f>IF(COUNTBLANK($A19:$H19)&gt;0,"",G19-H19)</f>
        <v/>
      </c>
      <c r="L19" s="35">
        <f>IF(COUNTBLANK($A19:$H19)&gt;0,"",F19*K19)</f>
        <v/>
      </c>
      <c r="M19" s="33">
        <f>IF(COUNTBLANK($A19:$H19)&gt;0,"",IFERROR(F19/SUMIFS($F$5:$F$104,$I$5:$I$104,"&gt;=0"),""))</f>
        <v/>
      </c>
      <c r="N19" s="22">
        <f>IF(B19="","",IF(I19="","",IF(F19&lt;Parameter!$B$5,Parameter!$F$8,IF(AND(M19&gt;=IFERROR(Parameter!$B$4/COUNT($I$5:$I$104),0),K19&gt;=IFERROR(SUM($L$5:$L$104)/SUMIFS($F$5:$F$104,$I$5:$I$104,"&gt;=0"),0)),Parameter!$F$4,IF(AND(M19&gt;=IFERROR(Parameter!$B$4/COUNT($I$5:$I$104),0),K19&lt;IFERROR(SUM($L$5:$L$104)/SUMIFS($F$5:$F$104,$I$5:$I$104,"&gt;=0"),0)),Parameter!$F$5,IF(AND(M19&lt;IFERROR(Parameter!$B$4/COUNT($I$5:$I$104),0),K19&gt;=IFERROR(SUM($L$5:$L$104)/SUMIFS($F$5:$F$104,$I$5:$I$104,"&gt;=0"),0)),Parameter!$F$6,Parameter!$F$7))))))</f>
        <v/>
      </c>
      <c r="O19" s="16">
        <f>IF(COUNTA(A19:H19)=0,"",IF(OR(A19="",B19="",C19="",D19="",E19="",F19="",G19="",H19=""),"Angaben fehlen",IF(COUNTIF($A$5:$A$104,A19)&gt;1,"ID doppelt",IF(E19&lt;D19,"Zeitraum prüfen",IF(H19&gt;G19,"Negativer Deckungsbeitrag",IF(IFERROR(H19/G19,0)&gt;Parameter!$B$6,"Wareneinsatzquote prüfen",""))))))</f>
        <v/>
      </c>
    </row>
    <row r="20" ht="21" customHeight="1">
      <c r="A20" s="18" t="n"/>
      <c r="B20" s="18" t="n"/>
      <c r="C20" s="18" t="n"/>
      <c r="D20" s="19" t="n"/>
      <c r="E20" s="19" t="n"/>
      <c r="F20" s="20" t="n"/>
      <c r="G20" s="36" t="n"/>
      <c r="H20" s="36" t="n"/>
      <c r="I20" s="34">
        <f>IF(COUNTBLANK($A20:$H20)&gt;0,"",F20*G20)</f>
        <v/>
      </c>
      <c r="J20" s="34">
        <f>IF(COUNTBLANK($A20:$H20)&gt;0,"",F20*H20)</f>
        <v/>
      </c>
      <c r="K20" s="34">
        <f>IF(COUNTBLANK($A20:$H20)&gt;0,"",G20-H20)</f>
        <v/>
      </c>
      <c r="L20" s="34">
        <f>IF(COUNTBLANK($A20:$H20)&gt;0,"",F20*K20)</f>
        <v/>
      </c>
      <c r="M20" s="37">
        <f>IF(COUNTBLANK($A20:$H20)&gt;0,"",IFERROR(F20/SUMIFS($F$5:$F$104,$I$5:$I$104,"&gt;=0"),""))</f>
        <v/>
      </c>
      <c r="N20" s="24">
        <f>IF(B20="","",IF(I20="","",IF(F20&lt;Parameter!$B$5,Parameter!$F$8,IF(AND(M20&gt;=IFERROR(Parameter!$B$4/COUNT($I$5:$I$104),0),K20&gt;=IFERROR(SUM($L$5:$L$104)/SUMIFS($F$5:$F$104,$I$5:$I$104,"&gt;=0"),0)),Parameter!$F$4,IF(AND(M20&gt;=IFERROR(Parameter!$B$4/COUNT($I$5:$I$104),0),K20&lt;IFERROR(SUM($L$5:$L$104)/SUMIFS($F$5:$F$104,$I$5:$I$104,"&gt;=0"),0)),Parameter!$F$5,IF(AND(M20&lt;IFERROR(Parameter!$B$4/COUNT($I$5:$I$104),0),K20&gt;=IFERROR(SUM($L$5:$L$104)/SUMIFS($F$5:$F$104,$I$5:$I$104,"&gt;=0"),0)),Parameter!$F$6,Parameter!$F$7))))))</f>
        <v/>
      </c>
      <c r="O20" s="14">
        <f>IF(COUNTA(A20:H20)=0,"",IF(OR(A20="",B20="",C20="",D20="",E20="",F20="",G20="",H20=""),"Angaben fehlen",IF(COUNTIF($A$5:$A$104,A20)&gt;1,"ID doppelt",IF(E20&lt;D20,"Zeitraum prüfen",IF(H20&gt;G20,"Negativer Deckungsbeitrag",IF(IFERROR(H20/G20,0)&gt;Parameter!$B$6,"Wareneinsatzquote prüfen",""))))))</f>
        <v/>
      </c>
    </row>
    <row r="21" ht="21" customHeight="1">
      <c r="A21" s="18" t="n"/>
      <c r="B21" s="18" t="n"/>
      <c r="C21" s="18" t="n"/>
      <c r="D21" s="19" t="n"/>
      <c r="E21" s="19" t="n"/>
      <c r="F21" s="20" t="n"/>
      <c r="G21" s="36" t="n"/>
      <c r="H21" s="36" t="n"/>
      <c r="I21" s="35">
        <f>IF(COUNTBLANK($A21:$H21)&gt;0,"",F21*G21)</f>
        <v/>
      </c>
      <c r="J21" s="35">
        <f>IF(COUNTBLANK($A21:$H21)&gt;0,"",F21*H21)</f>
        <v/>
      </c>
      <c r="K21" s="35">
        <f>IF(COUNTBLANK($A21:$H21)&gt;0,"",G21-H21)</f>
        <v/>
      </c>
      <c r="L21" s="35">
        <f>IF(COUNTBLANK($A21:$H21)&gt;0,"",F21*K21)</f>
        <v/>
      </c>
      <c r="M21" s="33">
        <f>IF(COUNTBLANK($A21:$H21)&gt;0,"",IFERROR(F21/SUMIFS($F$5:$F$104,$I$5:$I$104,"&gt;=0"),""))</f>
        <v/>
      </c>
      <c r="N21" s="22">
        <f>IF(B21="","",IF(I21="","",IF(F21&lt;Parameter!$B$5,Parameter!$F$8,IF(AND(M21&gt;=IFERROR(Parameter!$B$4/COUNT($I$5:$I$104),0),K21&gt;=IFERROR(SUM($L$5:$L$104)/SUMIFS($F$5:$F$104,$I$5:$I$104,"&gt;=0"),0)),Parameter!$F$4,IF(AND(M21&gt;=IFERROR(Parameter!$B$4/COUNT($I$5:$I$104),0),K21&lt;IFERROR(SUM($L$5:$L$104)/SUMIFS($F$5:$F$104,$I$5:$I$104,"&gt;=0"),0)),Parameter!$F$5,IF(AND(M21&lt;IFERROR(Parameter!$B$4/COUNT($I$5:$I$104),0),K21&gt;=IFERROR(SUM($L$5:$L$104)/SUMIFS($F$5:$F$104,$I$5:$I$104,"&gt;=0"),0)),Parameter!$F$6,Parameter!$F$7))))))</f>
        <v/>
      </c>
      <c r="O21" s="16">
        <f>IF(COUNTA(A21:H21)=0,"",IF(OR(A21="",B21="",C21="",D21="",E21="",F21="",G21="",H21=""),"Angaben fehlen",IF(COUNTIF($A$5:$A$104,A21)&gt;1,"ID doppelt",IF(E21&lt;D21,"Zeitraum prüfen",IF(H21&gt;G21,"Negativer Deckungsbeitrag",IF(IFERROR(H21/G21,0)&gt;Parameter!$B$6,"Wareneinsatzquote prüfen",""))))))</f>
        <v/>
      </c>
    </row>
    <row r="22" ht="21" customHeight="1">
      <c r="A22" s="18" t="n"/>
      <c r="B22" s="18" t="n"/>
      <c r="C22" s="18" t="n"/>
      <c r="D22" s="19" t="n"/>
      <c r="E22" s="19" t="n"/>
      <c r="F22" s="20" t="n"/>
      <c r="G22" s="36" t="n"/>
      <c r="H22" s="36" t="n"/>
      <c r="I22" s="34">
        <f>IF(COUNTBLANK($A22:$H22)&gt;0,"",F22*G22)</f>
        <v/>
      </c>
      <c r="J22" s="34">
        <f>IF(COUNTBLANK($A22:$H22)&gt;0,"",F22*H22)</f>
        <v/>
      </c>
      <c r="K22" s="34">
        <f>IF(COUNTBLANK($A22:$H22)&gt;0,"",G22-H22)</f>
        <v/>
      </c>
      <c r="L22" s="34">
        <f>IF(COUNTBLANK($A22:$H22)&gt;0,"",F22*K22)</f>
        <v/>
      </c>
      <c r="M22" s="37">
        <f>IF(COUNTBLANK($A22:$H22)&gt;0,"",IFERROR(F22/SUMIFS($F$5:$F$104,$I$5:$I$104,"&gt;=0"),""))</f>
        <v/>
      </c>
      <c r="N22" s="24">
        <f>IF(B22="","",IF(I22="","",IF(F22&lt;Parameter!$B$5,Parameter!$F$8,IF(AND(M22&gt;=IFERROR(Parameter!$B$4/COUNT($I$5:$I$104),0),K22&gt;=IFERROR(SUM($L$5:$L$104)/SUMIFS($F$5:$F$104,$I$5:$I$104,"&gt;=0"),0)),Parameter!$F$4,IF(AND(M22&gt;=IFERROR(Parameter!$B$4/COUNT($I$5:$I$104),0),K22&lt;IFERROR(SUM($L$5:$L$104)/SUMIFS($F$5:$F$104,$I$5:$I$104,"&gt;=0"),0)),Parameter!$F$5,IF(AND(M22&lt;IFERROR(Parameter!$B$4/COUNT($I$5:$I$104),0),K22&gt;=IFERROR(SUM($L$5:$L$104)/SUMIFS($F$5:$F$104,$I$5:$I$104,"&gt;=0"),0)),Parameter!$F$6,Parameter!$F$7))))))</f>
        <v/>
      </c>
      <c r="O22" s="14">
        <f>IF(COUNTA(A22:H22)=0,"",IF(OR(A22="",B22="",C22="",D22="",E22="",F22="",G22="",H22=""),"Angaben fehlen",IF(COUNTIF($A$5:$A$104,A22)&gt;1,"ID doppelt",IF(E22&lt;D22,"Zeitraum prüfen",IF(H22&gt;G22,"Negativer Deckungsbeitrag",IF(IFERROR(H22/G22,0)&gt;Parameter!$B$6,"Wareneinsatzquote prüfen",""))))))</f>
        <v/>
      </c>
    </row>
    <row r="23" ht="21" customHeight="1">
      <c r="A23" s="18" t="n"/>
      <c r="B23" s="18" t="n"/>
      <c r="C23" s="18" t="n"/>
      <c r="D23" s="19" t="n"/>
      <c r="E23" s="19" t="n"/>
      <c r="F23" s="20" t="n"/>
      <c r="G23" s="36" t="n"/>
      <c r="H23" s="36" t="n"/>
      <c r="I23" s="35">
        <f>IF(COUNTBLANK($A23:$H23)&gt;0,"",F23*G23)</f>
        <v/>
      </c>
      <c r="J23" s="35">
        <f>IF(COUNTBLANK($A23:$H23)&gt;0,"",F23*H23)</f>
        <v/>
      </c>
      <c r="K23" s="35">
        <f>IF(COUNTBLANK($A23:$H23)&gt;0,"",G23-H23)</f>
        <v/>
      </c>
      <c r="L23" s="35">
        <f>IF(COUNTBLANK($A23:$H23)&gt;0,"",F23*K23)</f>
        <v/>
      </c>
      <c r="M23" s="33">
        <f>IF(COUNTBLANK($A23:$H23)&gt;0,"",IFERROR(F23/SUMIFS($F$5:$F$104,$I$5:$I$104,"&gt;=0"),""))</f>
        <v/>
      </c>
      <c r="N23" s="22">
        <f>IF(B23="","",IF(I23="","",IF(F23&lt;Parameter!$B$5,Parameter!$F$8,IF(AND(M23&gt;=IFERROR(Parameter!$B$4/COUNT($I$5:$I$104),0),K23&gt;=IFERROR(SUM($L$5:$L$104)/SUMIFS($F$5:$F$104,$I$5:$I$104,"&gt;=0"),0)),Parameter!$F$4,IF(AND(M23&gt;=IFERROR(Parameter!$B$4/COUNT($I$5:$I$104),0),K23&lt;IFERROR(SUM($L$5:$L$104)/SUMIFS($F$5:$F$104,$I$5:$I$104,"&gt;=0"),0)),Parameter!$F$5,IF(AND(M23&lt;IFERROR(Parameter!$B$4/COUNT($I$5:$I$104),0),K23&gt;=IFERROR(SUM($L$5:$L$104)/SUMIFS($F$5:$F$104,$I$5:$I$104,"&gt;=0"),0)),Parameter!$F$6,Parameter!$F$7))))))</f>
        <v/>
      </c>
      <c r="O23" s="16">
        <f>IF(COUNTA(A23:H23)=0,"",IF(OR(A23="",B23="",C23="",D23="",E23="",F23="",G23="",H23=""),"Angaben fehlen",IF(COUNTIF($A$5:$A$104,A23)&gt;1,"ID doppelt",IF(E23&lt;D23,"Zeitraum prüfen",IF(H23&gt;G23,"Negativer Deckungsbeitrag",IF(IFERROR(H23/G23,0)&gt;Parameter!$B$6,"Wareneinsatzquote prüfen",""))))))</f>
        <v/>
      </c>
    </row>
    <row r="24" ht="21" customHeight="1">
      <c r="A24" s="18" t="n"/>
      <c r="B24" s="18" t="n"/>
      <c r="C24" s="18" t="n"/>
      <c r="D24" s="19" t="n"/>
      <c r="E24" s="19" t="n"/>
      <c r="F24" s="20" t="n"/>
      <c r="G24" s="36" t="n"/>
      <c r="H24" s="36" t="n"/>
      <c r="I24" s="34">
        <f>IF(COUNTBLANK($A24:$H24)&gt;0,"",F24*G24)</f>
        <v/>
      </c>
      <c r="J24" s="34">
        <f>IF(COUNTBLANK($A24:$H24)&gt;0,"",F24*H24)</f>
        <v/>
      </c>
      <c r="K24" s="34">
        <f>IF(COUNTBLANK($A24:$H24)&gt;0,"",G24-H24)</f>
        <v/>
      </c>
      <c r="L24" s="34">
        <f>IF(COUNTBLANK($A24:$H24)&gt;0,"",F24*K24)</f>
        <v/>
      </c>
      <c r="M24" s="37">
        <f>IF(COUNTBLANK($A24:$H24)&gt;0,"",IFERROR(F24/SUMIFS($F$5:$F$104,$I$5:$I$104,"&gt;=0"),""))</f>
        <v/>
      </c>
      <c r="N24" s="24">
        <f>IF(B24="","",IF(I24="","",IF(F24&lt;Parameter!$B$5,Parameter!$F$8,IF(AND(M24&gt;=IFERROR(Parameter!$B$4/COUNT($I$5:$I$104),0),K24&gt;=IFERROR(SUM($L$5:$L$104)/SUMIFS($F$5:$F$104,$I$5:$I$104,"&gt;=0"),0)),Parameter!$F$4,IF(AND(M24&gt;=IFERROR(Parameter!$B$4/COUNT($I$5:$I$104),0),K24&lt;IFERROR(SUM($L$5:$L$104)/SUMIFS($F$5:$F$104,$I$5:$I$104,"&gt;=0"),0)),Parameter!$F$5,IF(AND(M24&lt;IFERROR(Parameter!$B$4/COUNT($I$5:$I$104),0),K24&gt;=IFERROR(SUM($L$5:$L$104)/SUMIFS($F$5:$F$104,$I$5:$I$104,"&gt;=0"),0)),Parameter!$F$6,Parameter!$F$7))))))</f>
        <v/>
      </c>
      <c r="O24" s="14">
        <f>IF(COUNTA(A24:H24)=0,"",IF(OR(A24="",B24="",C24="",D24="",E24="",F24="",G24="",H24=""),"Angaben fehlen",IF(COUNTIF($A$5:$A$104,A24)&gt;1,"ID doppelt",IF(E24&lt;D24,"Zeitraum prüfen",IF(H24&gt;G24,"Negativer Deckungsbeitrag",IF(IFERROR(H24/G24,0)&gt;Parameter!$B$6,"Wareneinsatzquote prüfen",""))))))</f>
        <v/>
      </c>
    </row>
    <row r="25" ht="21" customHeight="1">
      <c r="A25" s="18" t="n"/>
      <c r="B25" s="18" t="n"/>
      <c r="C25" s="18" t="n"/>
      <c r="D25" s="19" t="n"/>
      <c r="E25" s="19" t="n"/>
      <c r="F25" s="20" t="n"/>
      <c r="G25" s="36" t="n"/>
      <c r="H25" s="36" t="n"/>
      <c r="I25" s="35">
        <f>IF(COUNTBLANK($A25:$H25)&gt;0,"",F25*G25)</f>
        <v/>
      </c>
      <c r="J25" s="35">
        <f>IF(COUNTBLANK($A25:$H25)&gt;0,"",F25*H25)</f>
        <v/>
      </c>
      <c r="K25" s="35">
        <f>IF(COUNTBLANK($A25:$H25)&gt;0,"",G25-H25)</f>
        <v/>
      </c>
      <c r="L25" s="35">
        <f>IF(COUNTBLANK($A25:$H25)&gt;0,"",F25*K25)</f>
        <v/>
      </c>
      <c r="M25" s="33">
        <f>IF(COUNTBLANK($A25:$H25)&gt;0,"",IFERROR(F25/SUMIFS($F$5:$F$104,$I$5:$I$104,"&gt;=0"),""))</f>
        <v/>
      </c>
      <c r="N25" s="22">
        <f>IF(B25="","",IF(I25="","",IF(F25&lt;Parameter!$B$5,Parameter!$F$8,IF(AND(M25&gt;=IFERROR(Parameter!$B$4/COUNT($I$5:$I$104),0),K25&gt;=IFERROR(SUM($L$5:$L$104)/SUMIFS($F$5:$F$104,$I$5:$I$104,"&gt;=0"),0)),Parameter!$F$4,IF(AND(M25&gt;=IFERROR(Parameter!$B$4/COUNT($I$5:$I$104),0),K25&lt;IFERROR(SUM($L$5:$L$104)/SUMIFS($F$5:$F$104,$I$5:$I$104,"&gt;=0"),0)),Parameter!$F$5,IF(AND(M25&lt;IFERROR(Parameter!$B$4/COUNT($I$5:$I$104),0),K25&gt;=IFERROR(SUM($L$5:$L$104)/SUMIFS($F$5:$F$104,$I$5:$I$104,"&gt;=0"),0)),Parameter!$F$6,Parameter!$F$7))))))</f>
        <v/>
      </c>
      <c r="O25" s="16">
        <f>IF(COUNTA(A25:H25)=0,"",IF(OR(A25="",B25="",C25="",D25="",E25="",F25="",G25="",H25=""),"Angaben fehlen",IF(COUNTIF($A$5:$A$104,A25)&gt;1,"ID doppelt",IF(E25&lt;D25,"Zeitraum prüfen",IF(H25&gt;G25,"Negativer Deckungsbeitrag",IF(IFERROR(H25/G25,0)&gt;Parameter!$B$6,"Wareneinsatzquote prüfen",""))))))</f>
        <v/>
      </c>
    </row>
    <row r="26" ht="21" customHeight="1">
      <c r="A26" s="18" t="n"/>
      <c r="B26" s="18" t="n"/>
      <c r="C26" s="18" t="n"/>
      <c r="D26" s="19" t="n"/>
      <c r="E26" s="19" t="n"/>
      <c r="F26" s="20" t="n"/>
      <c r="G26" s="36" t="n"/>
      <c r="H26" s="36" t="n"/>
      <c r="I26" s="34">
        <f>IF(COUNTBLANK($A26:$H26)&gt;0,"",F26*G26)</f>
        <v/>
      </c>
      <c r="J26" s="34">
        <f>IF(COUNTBLANK($A26:$H26)&gt;0,"",F26*H26)</f>
        <v/>
      </c>
      <c r="K26" s="34">
        <f>IF(COUNTBLANK($A26:$H26)&gt;0,"",G26-H26)</f>
        <v/>
      </c>
      <c r="L26" s="34">
        <f>IF(COUNTBLANK($A26:$H26)&gt;0,"",F26*K26)</f>
        <v/>
      </c>
      <c r="M26" s="37">
        <f>IF(COUNTBLANK($A26:$H26)&gt;0,"",IFERROR(F26/SUMIFS($F$5:$F$104,$I$5:$I$104,"&gt;=0"),""))</f>
        <v/>
      </c>
      <c r="N26" s="24">
        <f>IF(B26="","",IF(I26="","",IF(F26&lt;Parameter!$B$5,Parameter!$F$8,IF(AND(M26&gt;=IFERROR(Parameter!$B$4/COUNT($I$5:$I$104),0),K26&gt;=IFERROR(SUM($L$5:$L$104)/SUMIFS($F$5:$F$104,$I$5:$I$104,"&gt;=0"),0)),Parameter!$F$4,IF(AND(M26&gt;=IFERROR(Parameter!$B$4/COUNT($I$5:$I$104),0),K26&lt;IFERROR(SUM($L$5:$L$104)/SUMIFS($F$5:$F$104,$I$5:$I$104,"&gt;=0"),0)),Parameter!$F$5,IF(AND(M26&lt;IFERROR(Parameter!$B$4/COUNT($I$5:$I$104),0),K26&gt;=IFERROR(SUM($L$5:$L$104)/SUMIFS($F$5:$F$104,$I$5:$I$104,"&gt;=0"),0)),Parameter!$F$6,Parameter!$F$7))))))</f>
        <v/>
      </c>
      <c r="O26" s="14">
        <f>IF(COUNTA(A26:H26)=0,"",IF(OR(A26="",B26="",C26="",D26="",E26="",F26="",G26="",H26=""),"Angaben fehlen",IF(COUNTIF($A$5:$A$104,A26)&gt;1,"ID doppelt",IF(E26&lt;D26,"Zeitraum prüfen",IF(H26&gt;G26,"Negativer Deckungsbeitrag",IF(IFERROR(H26/G26,0)&gt;Parameter!$B$6,"Wareneinsatzquote prüfen",""))))))</f>
        <v/>
      </c>
    </row>
    <row r="27" ht="21" customHeight="1">
      <c r="A27" s="18" t="n"/>
      <c r="B27" s="18" t="n"/>
      <c r="C27" s="18" t="n"/>
      <c r="D27" s="19" t="n"/>
      <c r="E27" s="19" t="n"/>
      <c r="F27" s="20" t="n"/>
      <c r="G27" s="36" t="n"/>
      <c r="H27" s="36" t="n"/>
      <c r="I27" s="35">
        <f>IF(COUNTBLANK($A27:$H27)&gt;0,"",F27*G27)</f>
        <v/>
      </c>
      <c r="J27" s="35">
        <f>IF(COUNTBLANK($A27:$H27)&gt;0,"",F27*H27)</f>
        <v/>
      </c>
      <c r="K27" s="35">
        <f>IF(COUNTBLANK($A27:$H27)&gt;0,"",G27-H27)</f>
        <v/>
      </c>
      <c r="L27" s="35">
        <f>IF(COUNTBLANK($A27:$H27)&gt;0,"",F27*K27)</f>
        <v/>
      </c>
      <c r="M27" s="33">
        <f>IF(COUNTBLANK($A27:$H27)&gt;0,"",IFERROR(F27/SUMIFS($F$5:$F$104,$I$5:$I$104,"&gt;=0"),""))</f>
        <v/>
      </c>
      <c r="N27" s="22">
        <f>IF(B27="","",IF(I27="","",IF(F27&lt;Parameter!$B$5,Parameter!$F$8,IF(AND(M27&gt;=IFERROR(Parameter!$B$4/COUNT($I$5:$I$104),0),K27&gt;=IFERROR(SUM($L$5:$L$104)/SUMIFS($F$5:$F$104,$I$5:$I$104,"&gt;=0"),0)),Parameter!$F$4,IF(AND(M27&gt;=IFERROR(Parameter!$B$4/COUNT($I$5:$I$104),0),K27&lt;IFERROR(SUM($L$5:$L$104)/SUMIFS($F$5:$F$104,$I$5:$I$104,"&gt;=0"),0)),Parameter!$F$5,IF(AND(M27&lt;IFERROR(Parameter!$B$4/COUNT($I$5:$I$104),0),K27&gt;=IFERROR(SUM($L$5:$L$104)/SUMIFS($F$5:$F$104,$I$5:$I$104,"&gt;=0"),0)),Parameter!$F$6,Parameter!$F$7))))))</f>
        <v/>
      </c>
      <c r="O27" s="16">
        <f>IF(COUNTA(A27:H27)=0,"",IF(OR(A27="",B27="",C27="",D27="",E27="",F27="",G27="",H27=""),"Angaben fehlen",IF(COUNTIF($A$5:$A$104,A27)&gt;1,"ID doppelt",IF(E27&lt;D27,"Zeitraum prüfen",IF(H27&gt;G27,"Negativer Deckungsbeitrag",IF(IFERROR(H27/G27,0)&gt;Parameter!$B$6,"Wareneinsatzquote prüfen",""))))))</f>
        <v/>
      </c>
    </row>
    <row r="28" ht="21" customHeight="1">
      <c r="A28" s="18" t="n"/>
      <c r="B28" s="18" t="n"/>
      <c r="C28" s="18" t="n"/>
      <c r="D28" s="19" t="n"/>
      <c r="E28" s="19" t="n"/>
      <c r="F28" s="20" t="n"/>
      <c r="G28" s="36" t="n"/>
      <c r="H28" s="36" t="n"/>
      <c r="I28" s="34">
        <f>IF(COUNTBLANK($A28:$H28)&gt;0,"",F28*G28)</f>
        <v/>
      </c>
      <c r="J28" s="34">
        <f>IF(COUNTBLANK($A28:$H28)&gt;0,"",F28*H28)</f>
        <v/>
      </c>
      <c r="K28" s="34">
        <f>IF(COUNTBLANK($A28:$H28)&gt;0,"",G28-H28)</f>
        <v/>
      </c>
      <c r="L28" s="34">
        <f>IF(COUNTBLANK($A28:$H28)&gt;0,"",F28*K28)</f>
        <v/>
      </c>
      <c r="M28" s="37">
        <f>IF(COUNTBLANK($A28:$H28)&gt;0,"",IFERROR(F28/SUMIFS($F$5:$F$104,$I$5:$I$104,"&gt;=0"),""))</f>
        <v/>
      </c>
      <c r="N28" s="24">
        <f>IF(B28="","",IF(I28="","",IF(F28&lt;Parameter!$B$5,Parameter!$F$8,IF(AND(M28&gt;=IFERROR(Parameter!$B$4/COUNT($I$5:$I$104),0),K28&gt;=IFERROR(SUM($L$5:$L$104)/SUMIFS($F$5:$F$104,$I$5:$I$104,"&gt;=0"),0)),Parameter!$F$4,IF(AND(M28&gt;=IFERROR(Parameter!$B$4/COUNT($I$5:$I$104),0),K28&lt;IFERROR(SUM($L$5:$L$104)/SUMIFS($F$5:$F$104,$I$5:$I$104,"&gt;=0"),0)),Parameter!$F$5,IF(AND(M28&lt;IFERROR(Parameter!$B$4/COUNT($I$5:$I$104),0),K28&gt;=IFERROR(SUM($L$5:$L$104)/SUMIFS($F$5:$F$104,$I$5:$I$104,"&gt;=0"),0)),Parameter!$F$6,Parameter!$F$7))))))</f>
        <v/>
      </c>
      <c r="O28" s="14">
        <f>IF(COUNTA(A28:H28)=0,"",IF(OR(A28="",B28="",C28="",D28="",E28="",F28="",G28="",H28=""),"Angaben fehlen",IF(COUNTIF($A$5:$A$104,A28)&gt;1,"ID doppelt",IF(E28&lt;D28,"Zeitraum prüfen",IF(H28&gt;G28,"Negativer Deckungsbeitrag",IF(IFERROR(H28/G28,0)&gt;Parameter!$B$6,"Wareneinsatzquote prüfen",""))))))</f>
        <v/>
      </c>
    </row>
    <row r="29" ht="21" customHeight="1">
      <c r="A29" s="18" t="n"/>
      <c r="B29" s="18" t="n"/>
      <c r="C29" s="18" t="n"/>
      <c r="D29" s="19" t="n"/>
      <c r="E29" s="19" t="n"/>
      <c r="F29" s="20" t="n"/>
      <c r="G29" s="36" t="n"/>
      <c r="H29" s="36" t="n"/>
      <c r="I29" s="35">
        <f>IF(COUNTBLANK($A29:$H29)&gt;0,"",F29*G29)</f>
        <v/>
      </c>
      <c r="J29" s="35">
        <f>IF(COUNTBLANK($A29:$H29)&gt;0,"",F29*H29)</f>
        <v/>
      </c>
      <c r="K29" s="35">
        <f>IF(COUNTBLANK($A29:$H29)&gt;0,"",G29-H29)</f>
        <v/>
      </c>
      <c r="L29" s="35">
        <f>IF(COUNTBLANK($A29:$H29)&gt;0,"",F29*K29)</f>
        <v/>
      </c>
      <c r="M29" s="33">
        <f>IF(COUNTBLANK($A29:$H29)&gt;0,"",IFERROR(F29/SUMIFS($F$5:$F$104,$I$5:$I$104,"&gt;=0"),""))</f>
        <v/>
      </c>
      <c r="N29" s="22">
        <f>IF(B29="","",IF(I29="","",IF(F29&lt;Parameter!$B$5,Parameter!$F$8,IF(AND(M29&gt;=IFERROR(Parameter!$B$4/COUNT($I$5:$I$104),0),K29&gt;=IFERROR(SUM($L$5:$L$104)/SUMIFS($F$5:$F$104,$I$5:$I$104,"&gt;=0"),0)),Parameter!$F$4,IF(AND(M29&gt;=IFERROR(Parameter!$B$4/COUNT($I$5:$I$104),0),K29&lt;IFERROR(SUM($L$5:$L$104)/SUMIFS($F$5:$F$104,$I$5:$I$104,"&gt;=0"),0)),Parameter!$F$5,IF(AND(M29&lt;IFERROR(Parameter!$B$4/COUNT($I$5:$I$104),0),K29&gt;=IFERROR(SUM($L$5:$L$104)/SUMIFS($F$5:$F$104,$I$5:$I$104,"&gt;=0"),0)),Parameter!$F$6,Parameter!$F$7))))))</f>
        <v/>
      </c>
      <c r="O29" s="16">
        <f>IF(COUNTA(A29:H29)=0,"",IF(OR(A29="",B29="",C29="",D29="",E29="",F29="",G29="",H29=""),"Angaben fehlen",IF(COUNTIF($A$5:$A$104,A29)&gt;1,"ID doppelt",IF(E29&lt;D29,"Zeitraum prüfen",IF(H29&gt;G29,"Negativer Deckungsbeitrag",IF(IFERROR(H29/G29,0)&gt;Parameter!$B$6,"Wareneinsatzquote prüfen",""))))))</f>
        <v/>
      </c>
    </row>
    <row r="30" ht="21" customHeight="1">
      <c r="A30" s="18" t="n"/>
      <c r="B30" s="18" t="n"/>
      <c r="C30" s="18" t="n"/>
      <c r="D30" s="19" t="n"/>
      <c r="E30" s="19" t="n"/>
      <c r="F30" s="20" t="n"/>
      <c r="G30" s="36" t="n"/>
      <c r="H30" s="36" t="n"/>
      <c r="I30" s="34">
        <f>IF(COUNTBLANK($A30:$H30)&gt;0,"",F30*G30)</f>
        <v/>
      </c>
      <c r="J30" s="34">
        <f>IF(COUNTBLANK($A30:$H30)&gt;0,"",F30*H30)</f>
        <v/>
      </c>
      <c r="K30" s="34">
        <f>IF(COUNTBLANK($A30:$H30)&gt;0,"",G30-H30)</f>
        <v/>
      </c>
      <c r="L30" s="34">
        <f>IF(COUNTBLANK($A30:$H30)&gt;0,"",F30*K30)</f>
        <v/>
      </c>
      <c r="M30" s="37">
        <f>IF(COUNTBLANK($A30:$H30)&gt;0,"",IFERROR(F30/SUMIFS($F$5:$F$104,$I$5:$I$104,"&gt;=0"),""))</f>
        <v/>
      </c>
      <c r="N30" s="24">
        <f>IF(B30="","",IF(I30="","",IF(F30&lt;Parameter!$B$5,Parameter!$F$8,IF(AND(M30&gt;=IFERROR(Parameter!$B$4/COUNT($I$5:$I$104),0),K30&gt;=IFERROR(SUM($L$5:$L$104)/SUMIFS($F$5:$F$104,$I$5:$I$104,"&gt;=0"),0)),Parameter!$F$4,IF(AND(M30&gt;=IFERROR(Parameter!$B$4/COUNT($I$5:$I$104),0),K30&lt;IFERROR(SUM($L$5:$L$104)/SUMIFS($F$5:$F$104,$I$5:$I$104,"&gt;=0"),0)),Parameter!$F$5,IF(AND(M30&lt;IFERROR(Parameter!$B$4/COUNT($I$5:$I$104),0),K30&gt;=IFERROR(SUM($L$5:$L$104)/SUMIFS($F$5:$F$104,$I$5:$I$104,"&gt;=0"),0)),Parameter!$F$6,Parameter!$F$7))))))</f>
        <v/>
      </c>
      <c r="O30" s="14">
        <f>IF(COUNTA(A30:H30)=0,"",IF(OR(A30="",B30="",C30="",D30="",E30="",F30="",G30="",H30=""),"Angaben fehlen",IF(COUNTIF($A$5:$A$104,A30)&gt;1,"ID doppelt",IF(E30&lt;D30,"Zeitraum prüfen",IF(H30&gt;G30,"Negativer Deckungsbeitrag",IF(IFERROR(H30/G30,0)&gt;Parameter!$B$6,"Wareneinsatzquote prüfen",""))))))</f>
        <v/>
      </c>
    </row>
    <row r="31" ht="21" customHeight="1">
      <c r="A31" s="18" t="n"/>
      <c r="B31" s="18" t="n"/>
      <c r="C31" s="18" t="n"/>
      <c r="D31" s="19" t="n"/>
      <c r="E31" s="19" t="n"/>
      <c r="F31" s="20" t="n"/>
      <c r="G31" s="36" t="n"/>
      <c r="H31" s="36" t="n"/>
      <c r="I31" s="35">
        <f>IF(COUNTBLANK($A31:$H31)&gt;0,"",F31*G31)</f>
        <v/>
      </c>
      <c r="J31" s="35">
        <f>IF(COUNTBLANK($A31:$H31)&gt;0,"",F31*H31)</f>
        <v/>
      </c>
      <c r="K31" s="35">
        <f>IF(COUNTBLANK($A31:$H31)&gt;0,"",G31-H31)</f>
        <v/>
      </c>
      <c r="L31" s="35">
        <f>IF(COUNTBLANK($A31:$H31)&gt;0,"",F31*K31)</f>
        <v/>
      </c>
      <c r="M31" s="33">
        <f>IF(COUNTBLANK($A31:$H31)&gt;0,"",IFERROR(F31/SUMIFS($F$5:$F$104,$I$5:$I$104,"&gt;=0"),""))</f>
        <v/>
      </c>
      <c r="N31" s="22">
        <f>IF(B31="","",IF(I31="","",IF(F31&lt;Parameter!$B$5,Parameter!$F$8,IF(AND(M31&gt;=IFERROR(Parameter!$B$4/COUNT($I$5:$I$104),0),K31&gt;=IFERROR(SUM($L$5:$L$104)/SUMIFS($F$5:$F$104,$I$5:$I$104,"&gt;=0"),0)),Parameter!$F$4,IF(AND(M31&gt;=IFERROR(Parameter!$B$4/COUNT($I$5:$I$104),0),K31&lt;IFERROR(SUM($L$5:$L$104)/SUMIFS($F$5:$F$104,$I$5:$I$104,"&gt;=0"),0)),Parameter!$F$5,IF(AND(M31&lt;IFERROR(Parameter!$B$4/COUNT($I$5:$I$104),0),K31&gt;=IFERROR(SUM($L$5:$L$104)/SUMIFS($F$5:$F$104,$I$5:$I$104,"&gt;=0"),0)),Parameter!$F$6,Parameter!$F$7))))))</f>
        <v/>
      </c>
      <c r="O31" s="16">
        <f>IF(COUNTA(A31:H31)=0,"",IF(OR(A31="",B31="",C31="",D31="",E31="",F31="",G31="",H31=""),"Angaben fehlen",IF(COUNTIF($A$5:$A$104,A31)&gt;1,"ID doppelt",IF(E31&lt;D31,"Zeitraum prüfen",IF(H31&gt;G31,"Negativer Deckungsbeitrag",IF(IFERROR(H31/G31,0)&gt;Parameter!$B$6,"Wareneinsatzquote prüfen",""))))))</f>
        <v/>
      </c>
    </row>
    <row r="32" ht="21" customHeight="1">
      <c r="A32" s="18" t="n"/>
      <c r="B32" s="18" t="n"/>
      <c r="C32" s="18" t="n"/>
      <c r="D32" s="19" t="n"/>
      <c r="E32" s="19" t="n"/>
      <c r="F32" s="20" t="n"/>
      <c r="G32" s="36" t="n"/>
      <c r="H32" s="36" t="n"/>
      <c r="I32" s="34">
        <f>IF(COUNTBLANK($A32:$H32)&gt;0,"",F32*G32)</f>
        <v/>
      </c>
      <c r="J32" s="34">
        <f>IF(COUNTBLANK($A32:$H32)&gt;0,"",F32*H32)</f>
        <v/>
      </c>
      <c r="K32" s="34">
        <f>IF(COUNTBLANK($A32:$H32)&gt;0,"",G32-H32)</f>
        <v/>
      </c>
      <c r="L32" s="34">
        <f>IF(COUNTBLANK($A32:$H32)&gt;0,"",F32*K32)</f>
        <v/>
      </c>
      <c r="M32" s="37">
        <f>IF(COUNTBLANK($A32:$H32)&gt;0,"",IFERROR(F32/SUMIFS($F$5:$F$104,$I$5:$I$104,"&gt;=0"),""))</f>
        <v/>
      </c>
      <c r="N32" s="24">
        <f>IF(B32="","",IF(I32="","",IF(F32&lt;Parameter!$B$5,Parameter!$F$8,IF(AND(M32&gt;=IFERROR(Parameter!$B$4/COUNT($I$5:$I$104),0),K32&gt;=IFERROR(SUM($L$5:$L$104)/SUMIFS($F$5:$F$104,$I$5:$I$104,"&gt;=0"),0)),Parameter!$F$4,IF(AND(M32&gt;=IFERROR(Parameter!$B$4/COUNT($I$5:$I$104),0),K32&lt;IFERROR(SUM($L$5:$L$104)/SUMIFS($F$5:$F$104,$I$5:$I$104,"&gt;=0"),0)),Parameter!$F$5,IF(AND(M32&lt;IFERROR(Parameter!$B$4/COUNT($I$5:$I$104),0),K32&gt;=IFERROR(SUM($L$5:$L$104)/SUMIFS($F$5:$F$104,$I$5:$I$104,"&gt;=0"),0)),Parameter!$F$6,Parameter!$F$7))))))</f>
        <v/>
      </c>
      <c r="O32" s="14">
        <f>IF(COUNTA(A32:H32)=0,"",IF(OR(A32="",B32="",C32="",D32="",E32="",F32="",G32="",H32=""),"Angaben fehlen",IF(COUNTIF($A$5:$A$104,A32)&gt;1,"ID doppelt",IF(E32&lt;D32,"Zeitraum prüfen",IF(H32&gt;G32,"Negativer Deckungsbeitrag",IF(IFERROR(H32/G32,0)&gt;Parameter!$B$6,"Wareneinsatzquote prüfen",""))))))</f>
        <v/>
      </c>
    </row>
    <row r="33" ht="21" customHeight="1">
      <c r="A33" s="18" t="n"/>
      <c r="B33" s="18" t="n"/>
      <c r="C33" s="18" t="n"/>
      <c r="D33" s="19" t="n"/>
      <c r="E33" s="19" t="n"/>
      <c r="F33" s="20" t="n"/>
      <c r="G33" s="36" t="n"/>
      <c r="H33" s="36" t="n"/>
      <c r="I33" s="35">
        <f>IF(COUNTBLANK($A33:$H33)&gt;0,"",F33*G33)</f>
        <v/>
      </c>
      <c r="J33" s="35">
        <f>IF(COUNTBLANK($A33:$H33)&gt;0,"",F33*H33)</f>
        <v/>
      </c>
      <c r="K33" s="35">
        <f>IF(COUNTBLANK($A33:$H33)&gt;0,"",G33-H33)</f>
        <v/>
      </c>
      <c r="L33" s="35">
        <f>IF(COUNTBLANK($A33:$H33)&gt;0,"",F33*K33)</f>
        <v/>
      </c>
      <c r="M33" s="33">
        <f>IF(COUNTBLANK($A33:$H33)&gt;0,"",IFERROR(F33/SUMIFS($F$5:$F$104,$I$5:$I$104,"&gt;=0"),""))</f>
        <v/>
      </c>
      <c r="N33" s="22">
        <f>IF(B33="","",IF(I33="","",IF(F33&lt;Parameter!$B$5,Parameter!$F$8,IF(AND(M33&gt;=IFERROR(Parameter!$B$4/COUNT($I$5:$I$104),0),K33&gt;=IFERROR(SUM($L$5:$L$104)/SUMIFS($F$5:$F$104,$I$5:$I$104,"&gt;=0"),0)),Parameter!$F$4,IF(AND(M33&gt;=IFERROR(Parameter!$B$4/COUNT($I$5:$I$104),0),K33&lt;IFERROR(SUM($L$5:$L$104)/SUMIFS($F$5:$F$104,$I$5:$I$104,"&gt;=0"),0)),Parameter!$F$5,IF(AND(M33&lt;IFERROR(Parameter!$B$4/COUNT($I$5:$I$104),0),K33&gt;=IFERROR(SUM($L$5:$L$104)/SUMIFS($F$5:$F$104,$I$5:$I$104,"&gt;=0"),0)),Parameter!$F$6,Parameter!$F$7))))))</f>
        <v/>
      </c>
      <c r="O33" s="16">
        <f>IF(COUNTA(A33:H33)=0,"",IF(OR(A33="",B33="",C33="",D33="",E33="",F33="",G33="",H33=""),"Angaben fehlen",IF(COUNTIF($A$5:$A$104,A33)&gt;1,"ID doppelt",IF(E33&lt;D33,"Zeitraum prüfen",IF(H33&gt;G33,"Negativer Deckungsbeitrag",IF(IFERROR(H33/G33,0)&gt;Parameter!$B$6,"Wareneinsatzquote prüfen",""))))))</f>
        <v/>
      </c>
    </row>
    <row r="34" ht="21" customHeight="1">
      <c r="A34" s="18" t="n"/>
      <c r="B34" s="18" t="n"/>
      <c r="C34" s="18" t="n"/>
      <c r="D34" s="19" t="n"/>
      <c r="E34" s="19" t="n"/>
      <c r="F34" s="20" t="n"/>
      <c r="G34" s="36" t="n"/>
      <c r="H34" s="36" t="n"/>
      <c r="I34" s="34">
        <f>IF(COUNTBLANK($A34:$H34)&gt;0,"",F34*G34)</f>
        <v/>
      </c>
      <c r="J34" s="34">
        <f>IF(COUNTBLANK($A34:$H34)&gt;0,"",F34*H34)</f>
        <v/>
      </c>
      <c r="K34" s="34">
        <f>IF(COUNTBLANK($A34:$H34)&gt;0,"",G34-H34)</f>
        <v/>
      </c>
      <c r="L34" s="34">
        <f>IF(COUNTBLANK($A34:$H34)&gt;0,"",F34*K34)</f>
        <v/>
      </c>
      <c r="M34" s="37">
        <f>IF(COUNTBLANK($A34:$H34)&gt;0,"",IFERROR(F34/SUMIFS($F$5:$F$104,$I$5:$I$104,"&gt;=0"),""))</f>
        <v/>
      </c>
      <c r="N34" s="24">
        <f>IF(B34="","",IF(I34="","",IF(F34&lt;Parameter!$B$5,Parameter!$F$8,IF(AND(M34&gt;=IFERROR(Parameter!$B$4/COUNT($I$5:$I$104),0),K34&gt;=IFERROR(SUM($L$5:$L$104)/SUMIFS($F$5:$F$104,$I$5:$I$104,"&gt;=0"),0)),Parameter!$F$4,IF(AND(M34&gt;=IFERROR(Parameter!$B$4/COUNT($I$5:$I$104),0),K34&lt;IFERROR(SUM($L$5:$L$104)/SUMIFS($F$5:$F$104,$I$5:$I$104,"&gt;=0"),0)),Parameter!$F$5,IF(AND(M34&lt;IFERROR(Parameter!$B$4/COUNT($I$5:$I$104),0),K34&gt;=IFERROR(SUM($L$5:$L$104)/SUMIFS($F$5:$F$104,$I$5:$I$104,"&gt;=0"),0)),Parameter!$F$6,Parameter!$F$7))))))</f>
        <v/>
      </c>
      <c r="O34" s="14">
        <f>IF(COUNTA(A34:H34)=0,"",IF(OR(A34="",B34="",C34="",D34="",E34="",F34="",G34="",H34=""),"Angaben fehlen",IF(COUNTIF($A$5:$A$104,A34)&gt;1,"ID doppelt",IF(E34&lt;D34,"Zeitraum prüfen",IF(H34&gt;G34,"Negativer Deckungsbeitrag",IF(IFERROR(H34/G34,0)&gt;Parameter!$B$6,"Wareneinsatzquote prüfen",""))))))</f>
        <v/>
      </c>
    </row>
    <row r="35" ht="21" customHeight="1">
      <c r="A35" s="18" t="n"/>
      <c r="B35" s="18" t="n"/>
      <c r="C35" s="18" t="n"/>
      <c r="D35" s="19" t="n"/>
      <c r="E35" s="19" t="n"/>
      <c r="F35" s="20" t="n"/>
      <c r="G35" s="36" t="n"/>
      <c r="H35" s="36" t="n"/>
      <c r="I35" s="35">
        <f>IF(COUNTBLANK($A35:$H35)&gt;0,"",F35*G35)</f>
        <v/>
      </c>
      <c r="J35" s="35">
        <f>IF(COUNTBLANK($A35:$H35)&gt;0,"",F35*H35)</f>
        <v/>
      </c>
      <c r="K35" s="35">
        <f>IF(COUNTBLANK($A35:$H35)&gt;0,"",G35-H35)</f>
        <v/>
      </c>
      <c r="L35" s="35">
        <f>IF(COUNTBLANK($A35:$H35)&gt;0,"",F35*K35)</f>
        <v/>
      </c>
      <c r="M35" s="33">
        <f>IF(COUNTBLANK($A35:$H35)&gt;0,"",IFERROR(F35/SUMIFS($F$5:$F$104,$I$5:$I$104,"&gt;=0"),""))</f>
        <v/>
      </c>
      <c r="N35" s="22">
        <f>IF(B35="","",IF(I35="","",IF(F35&lt;Parameter!$B$5,Parameter!$F$8,IF(AND(M35&gt;=IFERROR(Parameter!$B$4/COUNT($I$5:$I$104),0),K35&gt;=IFERROR(SUM($L$5:$L$104)/SUMIFS($F$5:$F$104,$I$5:$I$104,"&gt;=0"),0)),Parameter!$F$4,IF(AND(M35&gt;=IFERROR(Parameter!$B$4/COUNT($I$5:$I$104),0),K35&lt;IFERROR(SUM($L$5:$L$104)/SUMIFS($F$5:$F$104,$I$5:$I$104,"&gt;=0"),0)),Parameter!$F$5,IF(AND(M35&lt;IFERROR(Parameter!$B$4/COUNT($I$5:$I$104),0),K35&gt;=IFERROR(SUM($L$5:$L$104)/SUMIFS($F$5:$F$104,$I$5:$I$104,"&gt;=0"),0)),Parameter!$F$6,Parameter!$F$7))))))</f>
        <v/>
      </c>
      <c r="O35" s="16">
        <f>IF(COUNTA(A35:H35)=0,"",IF(OR(A35="",B35="",C35="",D35="",E35="",F35="",G35="",H35=""),"Angaben fehlen",IF(COUNTIF($A$5:$A$104,A35)&gt;1,"ID doppelt",IF(E35&lt;D35,"Zeitraum prüfen",IF(H35&gt;G35,"Negativer Deckungsbeitrag",IF(IFERROR(H35/G35,0)&gt;Parameter!$B$6,"Wareneinsatzquote prüfen",""))))))</f>
        <v/>
      </c>
    </row>
    <row r="36" ht="21" customHeight="1">
      <c r="A36" s="18" t="n"/>
      <c r="B36" s="18" t="n"/>
      <c r="C36" s="18" t="n"/>
      <c r="D36" s="19" t="n"/>
      <c r="E36" s="19" t="n"/>
      <c r="F36" s="20" t="n"/>
      <c r="G36" s="36" t="n"/>
      <c r="H36" s="36" t="n"/>
      <c r="I36" s="34">
        <f>IF(COUNTBLANK($A36:$H36)&gt;0,"",F36*G36)</f>
        <v/>
      </c>
      <c r="J36" s="34">
        <f>IF(COUNTBLANK($A36:$H36)&gt;0,"",F36*H36)</f>
        <v/>
      </c>
      <c r="K36" s="34">
        <f>IF(COUNTBLANK($A36:$H36)&gt;0,"",G36-H36)</f>
        <v/>
      </c>
      <c r="L36" s="34">
        <f>IF(COUNTBLANK($A36:$H36)&gt;0,"",F36*K36)</f>
        <v/>
      </c>
      <c r="M36" s="37">
        <f>IF(COUNTBLANK($A36:$H36)&gt;0,"",IFERROR(F36/SUMIFS($F$5:$F$104,$I$5:$I$104,"&gt;=0"),""))</f>
        <v/>
      </c>
      <c r="N36" s="24">
        <f>IF(B36="","",IF(I36="","",IF(F36&lt;Parameter!$B$5,Parameter!$F$8,IF(AND(M36&gt;=IFERROR(Parameter!$B$4/COUNT($I$5:$I$104),0),K36&gt;=IFERROR(SUM($L$5:$L$104)/SUMIFS($F$5:$F$104,$I$5:$I$104,"&gt;=0"),0)),Parameter!$F$4,IF(AND(M36&gt;=IFERROR(Parameter!$B$4/COUNT($I$5:$I$104),0),K36&lt;IFERROR(SUM($L$5:$L$104)/SUMIFS($F$5:$F$104,$I$5:$I$104,"&gt;=0"),0)),Parameter!$F$5,IF(AND(M36&lt;IFERROR(Parameter!$B$4/COUNT($I$5:$I$104),0),K36&gt;=IFERROR(SUM($L$5:$L$104)/SUMIFS($F$5:$F$104,$I$5:$I$104,"&gt;=0"),0)),Parameter!$F$6,Parameter!$F$7))))))</f>
        <v/>
      </c>
      <c r="O36" s="14">
        <f>IF(COUNTA(A36:H36)=0,"",IF(OR(A36="",B36="",C36="",D36="",E36="",F36="",G36="",H36=""),"Angaben fehlen",IF(COUNTIF($A$5:$A$104,A36)&gt;1,"ID doppelt",IF(E36&lt;D36,"Zeitraum prüfen",IF(H36&gt;G36,"Negativer Deckungsbeitrag",IF(IFERROR(H36/G36,0)&gt;Parameter!$B$6,"Wareneinsatzquote prüfen",""))))))</f>
        <v/>
      </c>
    </row>
    <row r="37" ht="21" customHeight="1">
      <c r="A37" s="18" t="n"/>
      <c r="B37" s="18" t="n"/>
      <c r="C37" s="18" t="n"/>
      <c r="D37" s="19" t="n"/>
      <c r="E37" s="19" t="n"/>
      <c r="F37" s="20" t="n"/>
      <c r="G37" s="36" t="n"/>
      <c r="H37" s="36" t="n"/>
      <c r="I37" s="35">
        <f>IF(COUNTBLANK($A37:$H37)&gt;0,"",F37*G37)</f>
        <v/>
      </c>
      <c r="J37" s="35">
        <f>IF(COUNTBLANK($A37:$H37)&gt;0,"",F37*H37)</f>
        <v/>
      </c>
      <c r="K37" s="35">
        <f>IF(COUNTBLANK($A37:$H37)&gt;0,"",G37-H37)</f>
        <v/>
      </c>
      <c r="L37" s="35">
        <f>IF(COUNTBLANK($A37:$H37)&gt;0,"",F37*K37)</f>
        <v/>
      </c>
      <c r="M37" s="33">
        <f>IF(COUNTBLANK($A37:$H37)&gt;0,"",IFERROR(F37/SUMIFS($F$5:$F$104,$I$5:$I$104,"&gt;=0"),""))</f>
        <v/>
      </c>
      <c r="N37" s="22">
        <f>IF(B37="","",IF(I37="","",IF(F37&lt;Parameter!$B$5,Parameter!$F$8,IF(AND(M37&gt;=IFERROR(Parameter!$B$4/COUNT($I$5:$I$104),0),K37&gt;=IFERROR(SUM($L$5:$L$104)/SUMIFS($F$5:$F$104,$I$5:$I$104,"&gt;=0"),0)),Parameter!$F$4,IF(AND(M37&gt;=IFERROR(Parameter!$B$4/COUNT($I$5:$I$104),0),K37&lt;IFERROR(SUM($L$5:$L$104)/SUMIFS($F$5:$F$104,$I$5:$I$104,"&gt;=0"),0)),Parameter!$F$5,IF(AND(M37&lt;IFERROR(Parameter!$B$4/COUNT($I$5:$I$104),0),K37&gt;=IFERROR(SUM($L$5:$L$104)/SUMIFS($F$5:$F$104,$I$5:$I$104,"&gt;=0"),0)),Parameter!$F$6,Parameter!$F$7))))))</f>
        <v/>
      </c>
      <c r="O37" s="16">
        <f>IF(COUNTA(A37:H37)=0,"",IF(OR(A37="",B37="",C37="",D37="",E37="",F37="",G37="",H37=""),"Angaben fehlen",IF(COUNTIF($A$5:$A$104,A37)&gt;1,"ID doppelt",IF(E37&lt;D37,"Zeitraum prüfen",IF(H37&gt;G37,"Negativer Deckungsbeitrag",IF(IFERROR(H37/G37,0)&gt;Parameter!$B$6,"Wareneinsatzquote prüfen",""))))))</f>
        <v/>
      </c>
    </row>
    <row r="38" ht="21" customHeight="1">
      <c r="A38" s="18" t="n"/>
      <c r="B38" s="18" t="n"/>
      <c r="C38" s="18" t="n"/>
      <c r="D38" s="19" t="n"/>
      <c r="E38" s="19" t="n"/>
      <c r="F38" s="20" t="n"/>
      <c r="G38" s="36" t="n"/>
      <c r="H38" s="36" t="n"/>
      <c r="I38" s="34">
        <f>IF(COUNTBLANK($A38:$H38)&gt;0,"",F38*G38)</f>
        <v/>
      </c>
      <c r="J38" s="34">
        <f>IF(COUNTBLANK($A38:$H38)&gt;0,"",F38*H38)</f>
        <v/>
      </c>
      <c r="K38" s="34">
        <f>IF(COUNTBLANK($A38:$H38)&gt;0,"",G38-H38)</f>
        <v/>
      </c>
      <c r="L38" s="34">
        <f>IF(COUNTBLANK($A38:$H38)&gt;0,"",F38*K38)</f>
        <v/>
      </c>
      <c r="M38" s="37">
        <f>IF(COUNTBLANK($A38:$H38)&gt;0,"",IFERROR(F38/SUMIFS($F$5:$F$104,$I$5:$I$104,"&gt;=0"),""))</f>
        <v/>
      </c>
      <c r="N38" s="24">
        <f>IF(B38="","",IF(I38="","",IF(F38&lt;Parameter!$B$5,Parameter!$F$8,IF(AND(M38&gt;=IFERROR(Parameter!$B$4/COUNT($I$5:$I$104),0),K38&gt;=IFERROR(SUM($L$5:$L$104)/SUMIFS($F$5:$F$104,$I$5:$I$104,"&gt;=0"),0)),Parameter!$F$4,IF(AND(M38&gt;=IFERROR(Parameter!$B$4/COUNT($I$5:$I$104),0),K38&lt;IFERROR(SUM($L$5:$L$104)/SUMIFS($F$5:$F$104,$I$5:$I$104,"&gt;=0"),0)),Parameter!$F$5,IF(AND(M38&lt;IFERROR(Parameter!$B$4/COUNT($I$5:$I$104),0),K38&gt;=IFERROR(SUM($L$5:$L$104)/SUMIFS($F$5:$F$104,$I$5:$I$104,"&gt;=0"),0)),Parameter!$F$6,Parameter!$F$7))))))</f>
        <v/>
      </c>
      <c r="O38" s="14">
        <f>IF(COUNTA(A38:H38)=0,"",IF(OR(A38="",B38="",C38="",D38="",E38="",F38="",G38="",H38=""),"Angaben fehlen",IF(COUNTIF($A$5:$A$104,A38)&gt;1,"ID doppelt",IF(E38&lt;D38,"Zeitraum prüfen",IF(H38&gt;G38,"Negativer Deckungsbeitrag",IF(IFERROR(H38/G38,0)&gt;Parameter!$B$6,"Wareneinsatzquote prüfen",""))))))</f>
        <v/>
      </c>
    </row>
    <row r="39" ht="21" customHeight="1">
      <c r="A39" s="18" t="n"/>
      <c r="B39" s="18" t="n"/>
      <c r="C39" s="18" t="n"/>
      <c r="D39" s="19" t="n"/>
      <c r="E39" s="19" t="n"/>
      <c r="F39" s="20" t="n"/>
      <c r="G39" s="36" t="n"/>
      <c r="H39" s="36" t="n"/>
      <c r="I39" s="35">
        <f>IF(COUNTBLANK($A39:$H39)&gt;0,"",F39*G39)</f>
        <v/>
      </c>
      <c r="J39" s="35">
        <f>IF(COUNTBLANK($A39:$H39)&gt;0,"",F39*H39)</f>
        <v/>
      </c>
      <c r="K39" s="35">
        <f>IF(COUNTBLANK($A39:$H39)&gt;0,"",G39-H39)</f>
        <v/>
      </c>
      <c r="L39" s="35">
        <f>IF(COUNTBLANK($A39:$H39)&gt;0,"",F39*K39)</f>
        <v/>
      </c>
      <c r="M39" s="33">
        <f>IF(COUNTBLANK($A39:$H39)&gt;0,"",IFERROR(F39/SUMIFS($F$5:$F$104,$I$5:$I$104,"&gt;=0"),""))</f>
        <v/>
      </c>
      <c r="N39" s="22">
        <f>IF(B39="","",IF(I39="","",IF(F39&lt;Parameter!$B$5,Parameter!$F$8,IF(AND(M39&gt;=IFERROR(Parameter!$B$4/COUNT($I$5:$I$104),0),K39&gt;=IFERROR(SUM($L$5:$L$104)/SUMIFS($F$5:$F$104,$I$5:$I$104,"&gt;=0"),0)),Parameter!$F$4,IF(AND(M39&gt;=IFERROR(Parameter!$B$4/COUNT($I$5:$I$104),0),K39&lt;IFERROR(SUM($L$5:$L$104)/SUMIFS($F$5:$F$104,$I$5:$I$104,"&gt;=0"),0)),Parameter!$F$5,IF(AND(M39&lt;IFERROR(Parameter!$B$4/COUNT($I$5:$I$104),0),K39&gt;=IFERROR(SUM($L$5:$L$104)/SUMIFS($F$5:$F$104,$I$5:$I$104,"&gt;=0"),0)),Parameter!$F$6,Parameter!$F$7))))))</f>
        <v/>
      </c>
      <c r="O39" s="16">
        <f>IF(COUNTA(A39:H39)=0,"",IF(OR(A39="",B39="",C39="",D39="",E39="",F39="",G39="",H39=""),"Angaben fehlen",IF(COUNTIF($A$5:$A$104,A39)&gt;1,"ID doppelt",IF(E39&lt;D39,"Zeitraum prüfen",IF(H39&gt;G39,"Negativer Deckungsbeitrag",IF(IFERROR(H39/G39,0)&gt;Parameter!$B$6,"Wareneinsatzquote prüfen",""))))))</f>
        <v/>
      </c>
    </row>
    <row r="40" ht="21" customHeight="1">
      <c r="A40" s="18" t="n"/>
      <c r="B40" s="18" t="n"/>
      <c r="C40" s="18" t="n"/>
      <c r="D40" s="19" t="n"/>
      <c r="E40" s="19" t="n"/>
      <c r="F40" s="20" t="n"/>
      <c r="G40" s="36" t="n"/>
      <c r="H40" s="36" t="n"/>
      <c r="I40" s="34">
        <f>IF(COUNTBLANK($A40:$H40)&gt;0,"",F40*G40)</f>
        <v/>
      </c>
      <c r="J40" s="34">
        <f>IF(COUNTBLANK($A40:$H40)&gt;0,"",F40*H40)</f>
        <v/>
      </c>
      <c r="K40" s="34">
        <f>IF(COUNTBLANK($A40:$H40)&gt;0,"",G40-H40)</f>
        <v/>
      </c>
      <c r="L40" s="34">
        <f>IF(COUNTBLANK($A40:$H40)&gt;0,"",F40*K40)</f>
        <v/>
      </c>
      <c r="M40" s="37">
        <f>IF(COUNTBLANK($A40:$H40)&gt;0,"",IFERROR(F40/SUMIFS($F$5:$F$104,$I$5:$I$104,"&gt;=0"),""))</f>
        <v/>
      </c>
      <c r="N40" s="24">
        <f>IF(B40="","",IF(I40="","",IF(F40&lt;Parameter!$B$5,Parameter!$F$8,IF(AND(M40&gt;=IFERROR(Parameter!$B$4/COUNT($I$5:$I$104),0),K40&gt;=IFERROR(SUM($L$5:$L$104)/SUMIFS($F$5:$F$104,$I$5:$I$104,"&gt;=0"),0)),Parameter!$F$4,IF(AND(M40&gt;=IFERROR(Parameter!$B$4/COUNT($I$5:$I$104),0),K40&lt;IFERROR(SUM($L$5:$L$104)/SUMIFS($F$5:$F$104,$I$5:$I$104,"&gt;=0"),0)),Parameter!$F$5,IF(AND(M40&lt;IFERROR(Parameter!$B$4/COUNT($I$5:$I$104),0),K40&gt;=IFERROR(SUM($L$5:$L$104)/SUMIFS($F$5:$F$104,$I$5:$I$104,"&gt;=0"),0)),Parameter!$F$6,Parameter!$F$7))))))</f>
        <v/>
      </c>
      <c r="O40" s="14">
        <f>IF(COUNTA(A40:H40)=0,"",IF(OR(A40="",B40="",C40="",D40="",E40="",F40="",G40="",H40=""),"Angaben fehlen",IF(COUNTIF($A$5:$A$104,A40)&gt;1,"ID doppelt",IF(E40&lt;D40,"Zeitraum prüfen",IF(H40&gt;G40,"Negativer Deckungsbeitrag",IF(IFERROR(H40/G40,0)&gt;Parameter!$B$6,"Wareneinsatzquote prüfen",""))))))</f>
        <v/>
      </c>
    </row>
    <row r="41" ht="21" customHeight="1">
      <c r="A41" s="18" t="n"/>
      <c r="B41" s="18" t="n"/>
      <c r="C41" s="18" t="n"/>
      <c r="D41" s="19" t="n"/>
      <c r="E41" s="19" t="n"/>
      <c r="F41" s="20" t="n"/>
      <c r="G41" s="36" t="n"/>
      <c r="H41" s="36" t="n"/>
      <c r="I41" s="35">
        <f>IF(COUNTBLANK($A41:$H41)&gt;0,"",F41*G41)</f>
        <v/>
      </c>
      <c r="J41" s="35">
        <f>IF(COUNTBLANK($A41:$H41)&gt;0,"",F41*H41)</f>
        <v/>
      </c>
      <c r="K41" s="35">
        <f>IF(COUNTBLANK($A41:$H41)&gt;0,"",G41-H41)</f>
        <v/>
      </c>
      <c r="L41" s="35">
        <f>IF(COUNTBLANK($A41:$H41)&gt;0,"",F41*K41)</f>
        <v/>
      </c>
      <c r="M41" s="33">
        <f>IF(COUNTBLANK($A41:$H41)&gt;0,"",IFERROR(F41/SUMIFS($F$5:$F$104,$I$5:$I$104,"&gt;=0"),""))</f>
        <v/>
      </c>
      <c r="N41" s="22">
        <f>IF(B41="","",IF(I41="","",IF(F41&lt;Parameter!$B$5,Parameter!$F$8,IF(AND(M41&gt;=IFERROR(Parameter!$B$4/COUNT($I$5:$I$104),0),K41&gt;=IFERROR(SUM($L$5:$L$104)/SUMIFS($F$5:$F$104,$I$5:$I$104,"&gt;=0"),0)),Parameter!$F$4,IF(AND(M41&gt;=IFERROR(Parameter!$B$4/COUNT($I$5:$I$104),0),K41&lt;IFERROR(SUM($L$5:$L$104)/SUMIFS($F$5:$F$104,$I$5:$I$104,"&gt;=0"),0)),Parameter!$F$5,IF(AND(M41&lt;IFERROR(Parameter!$B$4/COUNT($I$5:$I$104),0),K41&gt;=IFERROR(SUM($L$5:$L$104)/SUMIFS($F$5:$F$104,$I$5:$I$104,"&gt;=0"),0)),Parameter!$F$6,Parameter!$F$7))))))</f>
        <v/>
      </c>
      <c r="O41" s="16">
        <f>IF(COUNTA(A41:H41)=0,"",IF(OR(A41="",B41="",C41="",D41="",E41="",F41="",G41="",H41=""),"Angaben fehlen",IF(COUNTIF($A$5:$A$104,A41)&gt;1,"ID doppelt",IF(E41&lt;D41,"Zeitraum prüfen",IF(H41&gt;G41,"Negativer Deckungsbeitrag",IF(IFERROR(H41/G41,0)&gt;Parameter!$B$6,"Wareneinsatzquote prüfen",""))))))</f>
        <v/>
      </c>
    </row>
    <row r="42" ht="21" customHeight="1">
      <c r="A42" s="18" t="n"/>
      <c r="B42" s="18" t="n"/>
      <c r="C42" s="18" t="n"/>
      <c r="D42" s="19" t="n"/>
      <c r="E42" s="19" t="n"/>
      <c r="F42" s="20" t="n"/>
      <c r="G42" s="36" t="n"/>
      <c r="H42" s="36" t="n"/>
      <c r="I42" s="34">
        <f>IF(COUNTBLANK($A42:$H42)&gt;0,"",F42*G42)</f>
        <v/>
      </c>
      <c r="J42" s="34">
        <f>IF(COUNTBLANK($A42:$H42)&gt;0,"",F42*H42)</f>
        <v/>
      </c>
      <c r="K42" s="34">
        <f>IF(COUNTBLANK($A42:$H42)&gt;0,"",G42-H42)</f>
        <v/>
      </c>
      <c r="L42" s="34">
        <f>IF(COUNTBLANK($A42:$H42)&gt;0,"",F42*K42)</f>
        <v/>
      </c>
      <c r="M42" s="37">
        <f>IF(COUNTBLANK($A42:$H42)&gt;0,"",IFERROR(F42/SUMIFS($F$5:$F$104,$I$5:$I$104,"&gt;=0"),""))</f>
        <v/>
      </c>
      <c r="N42" s="24">
        <f>IF(B42="","",IF(I42="","",IF(F42&lt;Parameter!$B$5,Parameter!$F$8,IF(AND(M42&gt;=IFERROR(Parameter!$B$4/COUNT($I$5:$I$104),0),K42&gt;=IFERROR(SUM($L$5:$L$104)/SUMIFS($F$5:$F$104,$I$5:$I$104,"&gt;=0"),0)),Parameter!$F$4,IF(AND(M42&gt;=IFERROR(Parameter!$B$4/COUNT($I$5:$I$104),0),K42&lt;IFERROR(SUM($L$5:$L$104)/SUMIFS($F$5:$F$104,$I$5:$I$104,"&gt;=0"),0)),Parameter!$F$5,IF(AND(M42&lt;IFERROR(Parameter!$B$4/COUNT($I$5:$I$104),0),K42&gt;=IFERROR(SUM($L$5:$L$104)/SUMIFS($F$5:$F$104,$I$5:$I$104,"&gt;=0"),0)),Parameter!$F$6,Parameter!$F$7))))))</f>
        <v/>
      </c>
      <c r="O42" s="14">
        <f>IF(COUNTA(A42:H42)=0,"",IF(OR(A42="",B42="",C42="",D42="",E42="",F42="",G42="",H42=""),"Angaben fehlen",IF(COUNTIF($A$5:$A$104,A42)&gt;1,"ID doppelt",IF(E42&lt;D42,"Zeitraum prüfen",IF(H42&gt;G42,"Negativer Deckungsbeitrag",IF(IFERROR(H42/G42,0)&gt;Parameter!$B$6,"Wareneinsatzquote prüfen",""))))))</f>
        <v/>
      </c>
    </row>
    <row r="43" ht="21" customHeight="1">
      <c r="A43" s="18" t="n"/>
      <c r="B43" s="18" t="n"/>
      <c r="C43" s="18" t="n"/>
      <c r="D43" s="19" t="n"/>
      <c r="E43" s="19" t="n"/>
      <c r="F43" s="20" t="n"/>
      <c r="G43" s="36" t="n"/>
      <c r="H43" s="36" t="n"/>
      <c r="I43" s="35">
        <f>IF(COUNTBLANK($A43:$H43)&gt;0,"",F43*G43)</f>
        <v/>
      </c>
      <c r="J43" s="35">
        <f>IF(COUNTBLANK($A43:$H43)&gt;0,"",F43*H43)</f>
        <v/>
      </c>
      <c r="K43" s="35">
        <f>IF(COUNTBLANK($A43:$H43)&gt;0,"",G43-H43)</f>
        <v/>
      </c>
      <c r="L43" s="35">
        <f>IF(COUNTBLANK($A43:$H43)&gt;0,"",F43*K43)</f>
        <v/>
      </c>
      <c r="M43" s="33">
        <f>IF(COUNTBLANK($A43:$H43)&gt;0,"",IFERROR(F43/SUMIFS($F$5:$F$104,$I$5:$I$104,"&gt;=0"),""))</f>
        <v/>
      </c>
      <c r="N43" s="22">
        <f>IF(B43="","",IF(I43="","",IF(F43&lt;Parameter!$B$5,Parameter!$F$8,IF(AND(M43&gt;=IFERROR(Parameter!$B$4/COUNT($I$5:$I$104),0),K43&gt;=IFERROR(SUM($L$5:$L$104)/SUMIFS($F$5:$F$104,$I$5:$I$104,"&gt;=0"),0)),Parameter!$F$4,IF(AND(M43&gt;=IFERROR(Parameter!$B$4/COUNT($I$5:$I$104),0),K43&lt;IFERROR(SUM($L$5:$L$104)/SUMIFS($F$5:$F$104,$I$5:$I$104,"&gt;=0"),0)),Parameter!$F$5,IF(AND(M43&lt;IFERROR(Parameter!$B$4/COUNT($I$5:$I$104),0),K43&gt;=IFERROR(SUM($L$5:$L$104)/SUMIFS($F$5:$F$104,$I$5:$I$104,"&gt;=0"),0)),Parameter!$F$6,Parameter!$F$7))))))</f>
        <v/>
      </c>
      <c r="O43" s="16">
        <f>IF(COUNTA(A43:H43)=0,"",IF(OR(A43="",B43="",C43="",D43="",E43="",F43="",G43="",H43=""),"Angaben fehlen",IF(COUNTIF($A$5:$A$104,A43)&gt;1,"ID doppelt",IF(E43&lt;D43,"Zeitraum prüfen",IF(H43&gt;G43,"Negativer Deckungsbeitrag",IF(IFERROR(H43/G43,0)&gt;Parameter!$B$6,"Wareneinsatzquote prüfen",""))))))</f>
        <v/>
      </c>
    </row>
    <row r="44" ht="21" customHeight="1">
      <c r="A44" s="18" t="n"/>
      <c r="B44" s="18" t="n"/>
      <c r="C44" s="18" t="n"/>
      <c r="D44" s="19" t="n"/>
      <c r="E44" s="19" t="n"/>
      <c r="F44" s="20" t="n"/>
      <c r="G44" s="36" t="n"/>
      <c r="H44" s="36" t="n"/>
      <c r="I44" s="34">
        <f>IF(COUNTBLANK($A44:$H44)&gt;0,"",F44*G44)</f>
        <v/>
      </c>
      <c r="J44" s="34">
        <f>IF(COUNTBLANK($A44:$H44)&gt;0,"",F44*H44)</f>
        <v/>
      </c>
      <c r="K44" s="34">
        <f>IF(COUNTBLANK($A44:$H44)&gt;0,"",G44-H44)</f>
        <v/>
      </c>
      <c r="L44" s="34">
        <f>IF(COUNTBLANK($A44:$H44)&gt;0,"",F44*K44)</f>
        <v/>
      </c>
      <c r="M44" s="37">
        <f>IF(COUNTBLANK($A44:$H44)&gt;0,"",IFERROR(F44/SUMIFS($F$5:$F$104,$I$5:$I$104,"&gt;=0"),""))</f>
        <v/>
      </c>
      <c r="N44" s="24">
        <f>IF(B44="","",IF(I44="","",IF(F44&lt;Parameter!$B$5,Parameter!$F$8,IF(AND(M44&gt;=IFERROR(Parameter!$B$4/COUNT($I$5:$I$104),0),K44&gt;=IFERROR(SUM($L$5:$L$104)/SUMIFS($F$5:$F$104,$I$5:$I$104,"&gt;=0"),0)),Parameter!$F$4,IF(AND(M44&gt;=IFERROR(Parameter!$B$4/COUNT($I$5:$I$104),0),K44&lt;IFERROR(SUM($L$5:$L$104)/SUMIFS($F$5:$F$104,$I$5:$I$104,"&gt;=0"),0)),Parameter!$F$5,IF(AND(M44&lt;IFERROR(Parameter!$B$4/COUNT($I$5:$I$104),0),K44&gt;=IFERROR(SUM($L$5:$L$104)/SUMIFS($F$5:$F$104,$I$5:$I$104,"&gt;=0"),0)),Parameter!$F$6,Parameter!$F$7))))))</f>
        <v/>
      </c>
      <c r="O44" s="14">
        <f>IF(COUNTA(A44:H44)=0,"",IF(OR(A44="",B44="",C44="",D44="",E44="",F44="",G44="",H44=""),"Angaben fehlen",IF(COUNTIF($A$5:$A$104,A44)&gt;1,"ID doppelt",IF(E44&lt;D44,"Zeitraum prüfen",IF(H44&gt;G44,"Negativer Deckungsbeitrag",IF(IFERROR(H44/G44,0)&gt;Parameter!$B$6,"Wareneinsatzquote prüfen",""))))))</f>
        <v/>
      </c>
    </row>
    <row r="45" ht="21" customHeight="1">
      <c r="A45" s="18" t="n"/>
      <c r="B45" s="18" t="n"/>
      <c r="C45" s="18" t="n"/>
      <c r="D45" s="19" t="n"/>
      <c r="E45" s="19" t="n"/>
      <c r="F45" s="20" t="n"/>
      <c r="G45" s="36" t="n"/>
      <c r="H45" s="36" t="n"/>
      <c r="I45" s="35">
        <f>IF(COUNTBLANK($A45:$H45)&gt;0,"",F45*G45)</f>
        <v/>
      </c>
      <c r="J45" s="35">
        <f>IF(COUNTBLANK($A45:$H45)&gt;0,"",F45*H45)</f>
        <v/>
      </c>
      <c r="K45" s="35">
        <f>IF(COUNTBLANK($A45:$H45)&gt;0,"",G45-H45)</f>
        <v/>
      </c>
      <c r="L45" s="35">
        <f>IF(COUNTBLANK($A45:$H45)&gt;0,"",F45*K45)</f>
        <v/>
      </c>
      <c r="M45" s="33">
        <f>IF(COUNTBLANK($A45:$H45)&gt;0,"",IFERROR(F45/SUMIFS($F$5:$F$104,$I$5:$I$104,"&gt;=0"),""))</f>
        <v/>
      </c>
      <c r="N45" s="22">
        <f>IF(B45="","",IF(I45="","",IF(F45&lt;Parameter!$B$5,Parameter!$F$8,IF(AND(M45&gt;=IFERROR(Parameter!$B$4/COUNT($I$5:$I$104),0),K45&gt;=IFERROR(SUM($L$5:$L$104)/SUMIFS($F$5:$F$104,$I$5:$I$104,"&gt;=0"),0)),Parameter!$F$4,IF(AND(M45&gt;=IFERROR(Parameter!$B$4/COUNT($I$5:$I$104),0),K45&lt;IFERROR(SUM($L$5:$L$104)/SUMIFS($F$5:$F$104,$I$5:$I$104,"&gt;=0"),0)),Parameter!$F$5,IF(AND(M45&lt;IFERROR(Parameter!$B$4/COUNT($I$5:$I$104),0),K45&gt;=IFERROR(SUM($L$5:$L$104)/SUMIFS($F$5:$F$104,$I$5:$I$104,"&gt;=0"),0)),Parameter!$F$6,Parameter!$F$7))))))</f>
        <v/>
      </c>
      <c r="O45" s="16">
        <f>IF(COUNTA(A45:H45)=0,"",IF(OR(A45="",B45="",C45="",D45="",E45="",F45="",G45="",H45=""),"Angaben fehlen",IF(COUNTIF($A$5:$A$104,A45)&gt;1,"ID doppelt",IF(E45&lt;D45,"Zeitraum prüfen",IF(H45&gt;G45,"Negativer Deckungsbeitrag",IF(IFERROR(H45/G45,0)&gt;Parameter!$B$6,"Wareneinsatzquote prüfen",""))))))</f>
        <v/>
      </c>
    </row>
    <row r="46" ht="21" customHeight="1">
      <c r="A46" s="18" t="n"/>
      <c r="B46" s="18" t="n"/>
      <c r="C46" s="18" t="n"/>
      <c r="D46" s="19" t="n"/>
      <c r="E46" s="19" t="n"/>
      <c r="F46" s="20" t="n"/>
      <c r="G46" s="36" t="n"/>
      <c r="H46" s="36" t="n"/>
      <c r="I46" s="34">
        <f>IF(COUNTBLANK($A46:$H46)&gt;0,"",F46*G46)</f>
        <v/>
      </c>
      <c r="J46" s="34">
        <f>IF(COUNTBLANK($A46:$H46)&gt;0,"",F46*H46)</f>
        <v/>
      </c>
      <c r="K46" s="34">
        <f>IF(COUNTBLANK($A46:$H46)&gt;0,"",G46-H46)</f>
        <v/>
      </c>
      <c r="L46" s="34">
        <f>IF(COUNTBLANK($A46:$H46)&gt;0,"",F46*K46)</f>
        <v/>
      </c>
      <c r="M46" s="37">
        <f>IF(COUNTBLANK($A46:$H46)&gt;0,"",IFERROR(F46/SUMIFS($F$5:$F$104,$I$5:$I$104,"&gt;=0"),""))</f>
        <v/>
      </c>
      <c r="N46" s="24">
        <f>IF(B46="","",IF(I46="","",IF(F46&lt;Parameter!$B$5,Parameter!$F$8,IF(AND(M46&gt;=IFERROR(Parameter!$B$4/COUNT($I$5:$I$104),0),K46&gt;=IFERROR(SUM($L$5:$L$104)/SUMIFS($F$5:$F$104,$I$5:$I$104,"&gt;=0"),0)),Parameter!$F$4,IF(AND(M46&gt;=IFERROR(Parameter!$B$4/COUNT($I$5:$I$104),0),K46&lt;IFERROR(SUM($L$5:$L$104)/SUMIFS($F$5:$F$104,$I$5:$I$104,"&gt;=0"),0)),Parameter!$F$5,IF(AND(M46&lt;IFERROR(Parameter!$B$4/COUNT($I$5:$I$104),0),K46&gt;=IFERROR(SUM($L$5:$L$104)/SUMIFS($F$5:$F$104,$I$5:$I$104,"&gt;=0"),0)),Parameter!$F$6,Parameter!$F$7))))))</f>
        <v/>
      </c>
      <c r="O46" s="14">
        <f>IF(COUNTA(A46:H46)=0,"",IF(OR(A46="",B46="",C46="",D46="",E46="",F46="",G46="",H46=""),"Angaben fehlen",IF(COUNTIF($A$5:$A$104,A46)&gt;1,"ID doppelt",IF(E46&lt;D46,"Zeitraum prüfen",IF(H46&gt;G46,"Negativer Deckungsbeitrag",IF(IFERROR(H46/G46,0)&gt;Parameter!$B$6,"Wareneinsatzquote prüfen",""))))))</f>
        <v/>
      </c>
    </row>
    <row r="47" ht="21" customHeight="1">
      <c r="A47" s="18" t="n"/>
      <c r="B47" s="18" t="n"/>
      <c r="C47" s="18" t="n"/>
      <c r="D47" s="19" t="n"/>
      <c r="E47" s="19" t="n"/>
      <c r="F47" s="20" t="n"/>
      <c r="G47" s="36" t="n"/>
      <c r="H47" s="36" t="n"/>
      <c r="I47" s="35">
        <f>IF(COUNTBLANK($A47:$H47)&gt;0,"",F47*G47)</f>
        <v/>
      </c>
      <c r="J47" s="35">
        <f>IF(COUNTBLANK($A47:$H47)&gt;0,"",F47*H47)</f>
        <v/>
      </c>
      <c r="K47" s="35">
        <f>IF(COUNTBLANK($A47:$H47)&gt;0,"",G47-H47)</f>
        <v/>
      </c>
      <c r="L47" s="35">
        <f>IF(COUNTBLANK($A47:$H47)&gt;0,"",F47*K47)</f>
        <v/>
      </c>
      <c r="M47" s="33">
        <f>IF(COUNTBLANK($A47:$H47)&gt;0,"",IFERROR(F47/SUMIFS($F$5:$F$104,$I$5:$I$104,"&gt;=0"),""))</f>
        <v/>
      </c>
      <c r="N47" s="22">
        <f>IF(B47="","",IF(I47="","",IF(F47&lt;Parameter!$B$5,Parameter!$F$8,IF(AND(M47&gt;=IFERROR(Parameter!$B$4/COUNT($I$5:$I$104),0),K47&gt;=IFERROR(SUM($L$5:$L$104)/SUMIFS($F$5:$F$104,$I$5:$I$104,"&gt;=0"),0)),Parameter!$F$4,IF(AND(M47&gt;=IFERROR(Parameter!$B$4/COUNT($I$5:$I$104),0),K47&lt;IFERROR(SUM($L$5:$L$104)/SUMIFS($F$5:$F$104,$I$5:$I$104,"&gt;=0"),0)),Parameter!$F$5,IF(AND(M47&lt;IFERROR(Parameter!$B$4/COUNT($I$5:$I$104),0),K47&gt;=IFERROR(SUM($L$5:$L$104)/SUMIFS($F$5:$F$104,$I$5:$I$104,"&gt;=0"),0)),Parameter!$F$6,Parameter!$F$7))))))</f>
        <v/>
      </c>
      <c r="O47" s="16">
        <f>IF(COUNTA(A47:H47)=0,"",IF(OR(A47="",B47="",C47="",D47="",E47="",F47="",G47="",H47=""),"Angaben fehlen",IF(COUNTIF($A$5:$A$104,A47)&gt;1,"ID doppelt",IF(E47&lt;D47,"Zeitraum prüfen",IF(H47&gt;G47,"Negativer Deckungsbeitrag",IF(IFERROR(H47/G47,0)&gt;Parameter!$B$6,"Wareneinsatzquote prüfen",""))))))</f>
        <v/>
      </c>
    </row>
    <row r="48" ht="21" customHeight="1">
      <c r="A48" s="18" t="n"/>
      <c r="B48" s="18" t="n"/>
      <c r="C48" s="18" t="n"/>
      <c r="D48" s="19" t="n"/>
      <c r="E48" s="19" t="n"/>
      <c r="F48" s="20" t="n"/>
      <c r="G48" s="36" t="n"/>
      <c r="H48" s="36" t="n"/>
      <c r="I48" s="34">
        <f>IF(COUNTBLANK($A48:$H48)&gt;0,"",F48*G48)</f>
        <v/>
      </c>
      <c r="J48" s="34">
        <f>IF(COUNTBLANK($A48:$H48)&gt;0,"",F48*H48)</f>
        <v/>
      </c>
      <c r="K48" s="34">
        <f>IF(COUNTBLANK($A48:$H48)&gt;0,"",G48-H48)</f>
        <v/>
      </c>
      <c r="L48" s="34">
        <f>IF(COUNTBLANK($A48:$H48)&gt;0,"",F48*K48)</f>
        <v/>
      </c>
      <c r="M48" s="37">
        <f>IF(COUNTBLANK($A48:$H48)&gt;0,"",IFERROR(F48/SUMIFS($F$5:$F$104,$I$5:$I$104,"&gt;=0"),""))</f>
        <v/>
      </c>
      <c r="N48" s="24">
        <f>IF(B48="","",IF(I48="","",IF(F48&lt;Parameter!$B$5,Parameter!$F$8,IF(AND(M48&gt;=IFERROR(Parameter!$B$4/COUNT($I$5:$I$104),0),K48&gt;=IFERROR(SUM($L$5:$L$104)/SUMIFS($F$5:$F$104,$I$5:$I$104,"&gt;=0"),0)),Parameter!$F$4,IF(AND(M48&gt;=IFERROR(Parameter!$B$4/COUNT($I$5:$I$104),0),K48&lt;IFERROR(SUM($L$5:$L$104)/SUMIFS($F$5:$F$104,$I$5:$I$104,"&gt;=0"),0)),Parameter!$F$5,IF(AND(M48&lt;IFERROR(Parameter!$B$4/COUNT($I$5:$I$104),0),K48&gt;=IFERROR(SUM($L$5:$L$104)/SUMIFS($F$5:$F$104,$I$5:$I$104,"&gt;=0"),0)),Parameter!$F$6,Parameter!$F$7))))))</f>
        <v/>
      </c>
      <c r="O48" s="14">
        <f>IF(COUNTA(A48:H48)=0,"",IF(OR(A48="",B48="",C48="",D48="",E48="",F48="",G48="",H48=""),"Angaben fehlen",IF(COUNTIF($A$5:$A$104,A48)&gt;1,"ID doppelt",IF(E48&lt;D48,"Zeitraum prüfen",IF(H48&gt;G48,"Negativer Deckungsbeitrag",IF(IFERROR(H48/G48,0)&gt;Parameter!$B$6,"Wareneinsatzquote prüfen",""))))))</f>
        <v/>
      </c>
    </row>
    <row r="49" ht="21" customHeight="1">
      <c r="A49" s="18" t="n"/>
      <c r="B49" s="18" t="n"/>
      <c r="C49" s="18" t="n"/>
      <c r="D49" s="19" t="n"/>
      <c r="E49" s="19" t="n"/>
      <c r="F49" s="20" t="n"/>
      <c r="G49" s="36" t="n"/>
      <c r="H49" s="36" t="n"/>
      <c r="I49" s="35">
        <f>IF(COUNTBLANK($A49:$H49)&gt;0,"",F49*G49)</f>
        <v/>
      </c>
      <c r="J49" s="35">
        <f>IF(COUNTBLANK($A49:$H49)&gt;0,"",F49*H49)</f>
        <v/>
      </c>
      <c r="K49" s="35">
        <f>IF(COUNTBLANK($A49:$H49)&gt;0,"",G49-H49)</f>
        <v/>
      </c>
      <c r="L49" s="35">
        <f>IF(COUNTBLANK($A49:$H49)&gt;0,"",F49*K49)</f>
        <v/>
      </c>
      <c r="M49" s="33">
        <f>IF(COUNTBLANK($A49:$H49)&gt;0,"",IFERROR(F49/SUMIFS($F$5:$F$104,$I$5:$I$104,"&gt;=0"),""))</f>
        <v/>
      </c>
      <c r="N49" s="22">
        <f>IF(B49="","",IF(I49="","",IF(F49&lt;Parameter!$B$5,Parameter!$F$8,IF(AND(M49&gt;=IFERROR(Parameter!$B$4/COUNT($I$5:$I$104),0),K49&gt;=IFERROR(SUM($L$5:$L$104)/SUMIFS($F$5:$F$104,$I$5:$I$104,"&gt;=0"),0)),Parameter!$F$4,IF(AND(M49&gt;=IFERROR(Parameter!$B$4/COUNT($I$5:$I$104),0),K49&lt;IFERROR(SUM($L$5:$L$104)/SUMIFS($F$5:$F$104,$I$5:$I$104,"&gt;=0"),0)),Parameter!$F$5,IF(AND(M49&lt;IFERROR(Parameter!$B$4/COUNT($I$5:$I$104),0),K49&gt;=IFERROR(SUM($L$5:$L$104)/SUMIFS($F$5:$F$104,$I$5:$I$104,"&gt;=0"),0)),Parameter!$F$6,Parameter!$F$7))))))</f>
        <v/>
      </c>
      <c r="O49" s="16">
        <f>IF(COUNTA(A49:H49)=0,"",IF(OR(A49="",B49="",C49="",D49="",E49="",F49="",G49="",H49=""),"Angaben fehlen",IF(COUNTIF($A$5:$A$104,A49)&gt;1,"ID doppelt",IF(E49&lt;D49,"Zeitraum prüfen",IF(H49&gt;G49,"Negativer Deckungsbeitrag",IF(IFERROR(H49/G49,0)&gt;Parameter!$B$6,"Wareneinsatzquote prüfen",""))))))</f>
        <v/>
      </c>
    </row>
    <row r="50" ht="21" customHeight="1">
      <c r="A50" s="18" t="n"/>
      <c r="B50" s="18" t="n"/>
      <c r="C50" s="18" t="n"/>
      <c r="D50" s="19" t="n"/>
      <c r="E50" s="19" t="n"/>
      <c r="F50" s="20" t="n"/>
      <c r="G50" s="36" t="n"/>
      <c r="H50" s="36" t="n"/>
      <c r="I50" s="34">
        <f>IF(COUNTBLANK($A50:$H50)&gt;0,"",F50*G50)</f>
        <v/>
      </c>
      <c r="J50" s="34">
        <f>IF(COUNTBLANK($A50:$H50)&gt;0,"",F50*H50)</f>
        <v/>
      </c>
      <c r="K50" s="34">
        <f>IF(COUNTBLANK($A50:$H50)&gt;0,"",G50-H50)</f>
        <v/>
      </c>
      <c r="L50" s="34">
        <f>IF(COUNTBLANK($A50:$H50)&gt;0,"",F50*K50)</f>
        <v/>
      </c>
      <c r="M50" s="37">
        <f>IF(COUNTBLANK($A50:$H50)&gt;0,"",IFERROR(F50/SUMIFS($F$5:$F$104,$I$5:$I$104,"&gt;=0"),""))</f>
        <v/>
      </c>
      <c r="N50" s="24">
        <f>IF(B50="","",IF(I50="","",IF(F50&lt;Parameter!$B$5,Parameter!$F$8,IF(AND(M50&gt;=IFERROR(Parameter!$B$4/COUNT($I$5:$I$104),0),K50&gt;=IFERROR(SUM($L$5:$L$104)/SUMIFS($F$5:$F$104,$I$5:$I$104,"&gt;=0"),0)),Parameter!$F$4,IF(AND(M50&gt;=IFERROR(Parameter!$B$4/COUNT($I$5:$I$104),0),K50&lt;IFERROR(SUM($L$5:$L$104)/SUMIFS($F$5:$F$104,$I$5:$I$104,"&gt;=0"),0)),Parameter!$F$5,IF(AND(M50&lt;IFERROR(Parameter!$B$4/COUNT($I$5:$I$104),0),K50&gt;=IFERROR(SUM($L$5:$L$104)/SUMIFS($F$5:$F$104,$I$5:$I$104,"&gt;=0"),0)),Parameter!$F$6,Parameter!$F$7))))))</f>
        <v/>
      </c>
      <c r="O50" s="14">
        <f>IF(COUNTA(A50:H50)=0,"",IF(OR(A50="",B50="",C50="",D50="",E50="",F50="",G50="",H50=""),"Angaben fehlen",IF(COUNTIF($A$5:$A$104,A50)&gt;1,"ID doppelt",IF(E50&lt;D50,"Zeitraum prüfen",IF(H50&gt;G50,"Negativer Deckungsbeitrag",IF(IFERROR(H50/G50,0)&gt;Parameter!$B$6,"Wareneinsatzquote prüfen",""))))))</f>
        <v/>
      </c>
    </row>
    <row r="51" ht="21" customHeight="1">
      <c r="A51" s="18" t="n"/>
      <c r="B51" s="18" t="n"/>
      <c r="C51" s="18" t="n"/>
      <c r="D51" s="19" t="n"/>
      <c r="E51" s="19" t="n"/>
      <c r="F51" s="20" t="n"/>
      <c r="G51" s="36" t="n"/>
      <c r="H51" s="36" t="n"/>
      <c r="I51" s="35">
        <f>IF(COUNTBLANK($A51:$H51)&gt;0,"",F51*G51)</f>
        <v/>
      </c>
      <c r="J51" s="35">
        <f>IF(COUNTBLANK($A51:$H51)&gt;0,"",F51*H51)</f>
        <v/>
      </c>
      <c r="K51" s="35">
        <f>IF(COUNTBLANK($A51:$H51)&gt;0,"",G51-H51)</f>
        <v/>
      </c>
      <c r="L51" s="35">
        <f>IF(COUNTBLANK($A51:$H51)&gt;0,"",F51*K51)</f>
        <v/>
      </c>
      <c r="M51" s="33">
        <f>IF(COUNTBLANK($A51:$H51)&gt;0,"",IFERROR(F51/SUMIFS($F$5:$F$104,$I$5:$I$104,"&gt;=0"),""))</f>
        <v/>
      </c>
      <c r="N51" s="22">
        <f>IF(B51="","",IF(I51="","",IF(F51&lt;Parameter!$B$5,Parameter!$F$8,IF(AND(M51&gt;=IFERROR(Parameter!$B$4/COUNT($I$5:$I$104),0),K51&gt;=IFERROR(SUM($L$5:$L$104)/SUMIFS($F$5:$F$104,$I$5:$I$104,"&gt;=0"),0)),Parameter!$F$4,IF(AND(M51&gt;=IFERROR(Parameter!$B$4/COUNT($I$5:$I$104),0),K51&lt;IFERROR(SUM($L$5:$L$104)/SUMIFS($F$5:$F$104,$I$5:$I$104,"&gt;=0"),0)),Parameter!$F$5,IF(AND(M51&lt;IFERROR(Parameter!$B$4/COUNT($I$5:$I$104),0),K51&gt;=IFERROR(SUM($L$5:$L$104)/SUMIFS($F$5:$F$104,$I$5:$I$104,"&gt;=0"),0)),Parameter!$F$6,Parameter!$F$7))))))</f>
        <v/>
      </c>
      <c r="O51" s="16">
        <f>IF(COUNTA(A51:H51)=0,"",IF(OR(A51="",B51="",C51="",D51="",E51="",F51="",G51="",H51=""),"Angaben fehlen",IF(COUNTIF($A$5:$A$104,A51)&gt;1,"ID doppelt",IF(E51&lt;D51,"Zeitraum prüfen",IF(H51&gt;G51,"Negativer Deckungsbeitrag",IF(IFERROR(H51/G51,0)&gt;Parameter!$B$6,"Wareneinsatzquote prüfen",""))))))</f>
        <v/>
      </c>
    </row>
    <row r="52" ht="21" customHeight="1">
      <c r="A52" s="18" t="n"/>
      <c r="B52" s="18" t="n"/>
      <c r="C52" s="18" t="n"/>
      <c r="D52" s="19" t="n"/>
      <c r="E52" s="19" t="n"/>
      <c r="F52" s="20" t="n"/>
      <c r="G52" s="36" t="n"/>
      <c r="H52" s="36" t="n"/>
      <c r="I52" s="34">
        <f>IF(COUNTBLANK($A52:$H52)&gt;0,"",F52*G52)</f>
        <v/>
      </c>
      <c r="J52" s="34">
        <f>IF(COUNTBLANK($A52:$H52)&gt;0,"",F52*H52)</f>
        <v/>
      </c>
      <c r="K52" s="34">
        <f>IF(COUNTBLANK($A52:$H52)&gt;0,"",G52-H52)</f>
        <v/>
      </c>
      <c r="L52" s="34">
        <f>IF(COUNTBLANK($A52:$H52)&gt;0,"",F52*K52)</f>
        <v/>
      </c>
      <c r="M52" s="37">
        <f>IF(COUNTBLANK($A52:$H52)&gt;0,"",IFERROR(F52/SUMIFS($F$5:$F$104,$I$5:$I$104,"&gt;=0"),""))</f>
        <v/>
      </c>
      <c r="N52" s="24">
        <f>IF(B52="","",IF(I52="","",IF(F52&lt;Parameter!$B$5,Parameter!$F$8,IF(AND(M52&gt;=IFERROR(Parameter!$B$4/COUNT($I$5:$I$104),0),K52&gt;=IFERROR(SUM($L$5:$L$104)/SUMIFS($F$5:$F$104,$I$5:$I$104,"&gt;=0"),0)),Parameter!$F$4,IF(AND(M52&gt;=IFERROR(Parameter!$B$4/COUNT($I$5:$I$104),0),K52&lt;IFERROR(SUM($L$5:$L$104)/SUMIFS($F$5:$F$104,$I$5:$I$104,"&gt;=0"),0)),Parameter!$F$5,IF(AND(M52&lt;IFERROR(Parameter!$B$4/COUNT($I$5:$I$104),0),K52&gt;=IFERROR(SUM($L$5:$L$104)/SUMIFS($F$5:$F$104,$I$5:$I$104,"&gt;=0"),0)),Parameter!$F$6,Parameter!$F$7))))))</f>
        <v/>
      </c>
      <c r="O52" s="14">
        <f>IF(COUNTA(A52:H52)=0,"",IF(OR(A52="",B52="",C52="",D52="",E52="",F52="",G52="",H52=""),"Angaben fehlen",IF(COUNTIF($A$5:$A$104,A52)&gt;1,"ID doppelt",IF(E52&lt;D52,"Zeitraum prüfen",IF(H52&gt;G52,"Negativer Deckungsbeitrag",IF(IFERROR(H52/G52,0)&gt;Parameter!$B$6,"Wareneinsatzquote prüfen",""))))))</f>
        <v/>
      </c>
    </row>
    <row r="53" ht="21" customHeight="1">
      <c r="A53" s="18" t="n"/>
      <c r="B53" s="18" t="n"/>
      <c r="C53" s="18" t="n"/>
      <c r="D53" s="19" t="n"/>
      <c r="E53" s="19" t="n"/>
      <c r="F53" s="20" t="n"/>
      <c r="G53" s="36" t="n"/>
      <c r="H53" s="36" t="n"/>
      <c r="I53" s="35">
        <f>IF(COUNTBLANK($A53:$H53)&gt;0,"",F53*G53)</f>
        <v/>
      </c>
      <c r="J53" s="35">
        <f>IF(COUNTBLANK($A53:$H53)&gt;0,"",F53*H53)</f>
        <v/>
      </c>
      <c r="K53" s="35">
        <f>IF(COUNTBLANK($A53:$H53)&gt;0,"",G53-H53)</f>
        <v/>
      </c>
      <c r="L53" s="35">
        <f>IF(COUNTBLANK($A53:$H53)&gt;0,"",F53*K53)</f>
        <v/>
      </c>
      <c r="M53" s="33">
        <f>IF(COUNTBLANK($A53:$H53)&gt;0,"",IFERROR(F53/SUMIFS($F$5:$F$104,$I$5:$I$104,"&gt;=0"),""))</f>
        <v/>
      </c>
      <c r="N53" s="22">
        <f>IF(B53="","",IF(I53="","",IF(F53&lt;Parameter!$B$5,Parameter!$F$8,IF(AND(M53&gt;=IFERROR(Parameter!$B$4/COUNT($I$5:$I$104),0),K53&gt;=IFERROR(SUM($L$5:$L$104)/SUMIFS($F$5:$F$104,$I$5:$I$104,"&gt;=0"),0)),Parameter!$F$4,IF(AND(M53&gt;=IFERROR(Parameter!$B$4/COUNT($I$5:$I$104),0),K53&lt;IFERROR(SUM($L$5:$L$104)/SUMIFS($F$5:$F$104,$I$5:$I$104,"&gt;=0"),0)),Parameter!$F$5,IF(AND(M53&lt;IFERROR(Parameter!$B$4/COUNT($I$5:$I$104),0),K53&gt;=IFERROR(SUM($L$5:$L$104)/SUMIFS($F$5:$F$104,$I$5:$I$104,"&gt;=0"),0)),Parameter!$F$6,Parameter!$F$7))))))</f>
        <v/>
      </c>
      <c r="O53" s="16">
        <f>IF(COUNTA(A53:H53)=0,"",IF(OR(A53="",B53="",C53="",D53="",E53="",F53="",G53="",H53=""),"Angaben fehlen",IF(COUNTIF($A$5:$A$104,A53)&gt;1,"ID doppelt",IF(E53&lt;D53,"Zeitraum prüfen",IF(H53&gt;G53,"Negativer Deckungsbeitrag",IF(IFERROR(H53/G53,0)&gt;Parameter!$B$6,"Wareneinsatzquote prüfen",""))))))</f>
        <v/>
      </c>
    </row>
    <row r="54" ht="21" customHeight="1">
      <c r="A54" s="18" t="n"/>
      <c r="B54" s="18" t="n"/>
      <c r="C54" s="18" t="n"/>
      <c r="D54" s="19" t="n"/>
      <c r="E54" s="19" t="n"/>
      <c r="F54" s="20" t="n"/>
      <c r="G54" s="36" t="n"/>
      <c r="H54" s="36" t="n"/>
      <c r="I54" s="34">
        <f>IF(COUNTBLANK($A54:$H54)&gt;0,"",F54*G54)</f>
        <v/>
      </c>
      <c r="J54" s="34">
        <f>IF(COUNTBLANK($A54:$H54)&gt;0,"",F54*H54)</f>
        <v/>
      </c>
      <c r="K54" s="34">
        <f>IF(COUNTBLANK($A54:$H54)&gt;0,"",G54-H54)</f>
        <v/>
      </c>
      <c r="L54" s="34">
        <f>IF(COUNTBLANK($A54:$H54)&gt;0,"",F54*K54)</f>
        <v/>
      </c>
      <c r="M54" s="37">
        <f>IF(COUNTBLANK($A54:$H54)&gt;0,"",IFERROR(F54/SUMIFS($F$5:$F$104,$I$5:$I$104,"&gt;=0"),""))</f>
        <v/>
      </c>
      <c r="N54" s="24">
        <f>IF(B54="","",IF(I54="","",IF(F54&lt;Parameter!$B$5,Parameter!$F$8,IF(AND(M54&gt;=IFERROR(Parameter!$B$4/COUNT($I$5:$I$104),0),K54&gt;=IFERROR(SUM($L$5:$L$104)/SUMIFS($F$5:$F$104,$I$5:$I$104,"&gt;=0"),0)),Parameter!$F$4,IF(AND(M54&gt;=IFERROR(Parameter!$B$4/COUNT($I$5:$I$104),0),K54&lt;IFERROR(SUM($L$5:$L$104)/SUMIFS($F$5:$F$104,$I$5:$I$104,"&gt;=0"),0)),Parameter!$F$5,IF(AND(M54&lt;IFERROR(Parameter!$B$4/COUNT($I$5:$I$104),0),K54&gt;=IFERROR(SUM($L$5:$L$104)/SUMIFS($F$5:$F$104,$I$5:$I$104,"&gt;=0"),0)),Parameter!$F$6,Parameter!$F$7))))))</f>
        <v/>
      </c>
      <c r="O54" s="14">
        <f>IF(COUNTA(A54:H54)=0,"",IF(OR(A54="",B54="",C54="",D54="",E54="",F54="",G54="",H54=""),"Angaben fehlen",IF(COUNTIF($A$5:$A$104,A54)&gt;1,"ID doppelt",IF(E54&lt;D54,"Zeitraum prüfen",IF(H54&gt;G54,"Negativer Deckungsbeitrag",IF(IFERROR(H54/G54,0)&gt;Parameter!$B$6,"Wareneinsatzquote prüfen",""))))))</f>
        <v/>
      </c>
    </row>
    <row r="55" ht="21" customHeight="1">
      <c r="A55" s="18" t="n"/>
      <c r="B55" s="18" t="n"/>
      <c r="C55" s="18" t="n"/>
      <c r="D55" s="19" t="n"/>
      <c r="E55" s="19" t="n"/>
      <c r="F55" s="20" t="n"/>
      <c r="G55" s="36" t="n"/>
      <c r="H55" s="36" t="n"/>
      <c r="I55" s="35">
        <f>IF(COUNTBLANK($A55:$H55)&gt;0,"",F55*G55)</f>
        <v/>
      </c>
      <c r="J55" s="35">
        <f>IF(COUNTBLANK($A55:$H55)&gt;0,"",F55*H55)</f>
        <v/>
      </c>
      <c r="K55" s="35">
        <f>IF(COUNTBLANK($A55:$H55)&gt;0,"",G55-H55)</f>
        <v/>
      </c>
      <c r="L55" s="35">
        <f>IF(COUNTBLANK($A55:$H55)&gt;0,"",F55*K55)</f>
        <v/>
      </c>
      <c r="M55" s="33">
        <f>IF(COUNTBLANK($A55:$H55)&gt;0,"",IFERROR(F55/SUMIFS($F$5:$F$104,$I$5:$I$104,"&gt;=0"),""))</f>
        <v/>
      </c>
      <c r="N55" s="22">
        <f>IF(B55="","",IF(I55="","",IF(F55&lt;Parameter!$B$5,Parameter!$F$8,IF(AND(M55&gt;=IFERROR(Parameter!$B$4/COUNT($I$5:$I$104),0),K55&gt;=IFERROR(SUM($L$5:$L$104)/SUMIFS($F$5:$F$104,$I$5:$I$104,"&gt;=0"),0)),Parameter!$F$4,IF(AND(M55&gt;=IFERROR(Parameter!$B$4/COUNT($I$5:$I$104),0),K55&lt;IFERROR(SUM($L$5:$L$104)/SUMIFS($F$5:$F$104,$I$5:$I$104,"&gt;=0"),0)),Parameter!$F$5,IF(AND(M55&lt;IFERROR(Parameter!$B$4/COUNT($I$5:$I$104),0),K55&gt;=IFERROR(SUM($L$5:$L$104)/SUMIFS($F$5:$F$104,$I$5:$I$104,"&gt;=0"),0)),Parameter!$F$6,Parameter!$F$7))))))</f>
        <v/>
      </c>
      <c r="O55" s="16">
        <f>IF(COUNTA(A55:H55)=0,"",IF(OR(A55="",B55="",C55="",D55="",E55="",F55="",G55="",H55=""),"Angaben fehlen",IF(COUNTIF($A$5:$A$104,A55)&gt;1,"ID doppelt",IF(E55&lt;D55,"Zeitraum prüfen",IF(H55&gt;G55,"Negativer Deckungsbeitrag",IF(IFERROR(H55/G55,0)&gt;Parameter!$B$6,"Wareneinsatzquote prüfen",""))))))</f>
        <v/>
      </c>
    </row>
    <row r="56" ht="21" customHeight="1">
      <c r="A56" s="18" t="n"/>
      <c r="B56" s="18" t="n"/>
      <c r="C56" s="18" t="n"/>
      <c r="D56" s="19" t="n"/>
      <c r="E56" s="19" t="n"/>
      <c r="F56" s="20" t="n"/>
      <c r="G56" s="36" t="n"/>
      <c r="H56" s="36" t="n"/>
      <c r="I56" s="34">
        <f>IF(COUNTBLANK($A56:$H56)&gt;0,"",F56*G56)</f>
        <v/>
      </c>
      <c r="J56" s="34">
        <f>IF(COUNTBLANK($A56:$H56)&gt;0,"",F56*H56)</f>
        <v/>
      </c>
      <c r="K56" s="34">
        <f>IF(COUNTBLANK($A56:$H56)&gt;0,"",G56-H56)</f>
        <v/>
      </c>
      <c r="L56" s="34">
        <f>IF(COUNTBLANK($A56:$H56)&gt;0,"",F56*K56)</f>
        <v/>
      </c>
      <c r="M56" s="37">
        <f>IF(COUNTBLANK($A56:$H56)&gt;0,"",IFERROR(F56/SUMIFS($F$5:$F$104,$I$5:$I$104,"&gt;=0"),""))</f>
        <v/>
      </c>
      <c r="N56" s="24">
        <f>IF(B56="","",IF(I56="","",IF(F56&lt;Parameter!$B$5,Parameter!$F$8,IF(AND(M56&gt;=IFERROR(Parameter!$B$4/COUNT($I$5:$I$104),0),K56&gt;=IFERROR(SUM($L$5:$L$104)/SUMIFS($F$5:$F$104,$I$5:$I$104,"&gt;=0"),0)),Parameter!$F$4,IF(AND(M56&gt;=IFERROR(Parameter!$B$4/COUNT($I$5:$I$104),0),K56&lt;IFERROR(SUM($L$5:$L$104)/SUMIFS($F$5:$F$104,$I$5:$I$104,"&gt;=0"),0)),Parameter!$F$5,IF(AND(M56&lt;IFERROR(Parameter!$B$4/COUNT($I$5:$I$104),0),K56&gt;=IFERROR(SUM($L$5:$L$104)/SUMIFS($F$5:$F$104,$I$5:$I$104,"&gt;=0"),0)),Parameter!$F$6,Parameter!$F$7))))))</f>
        <v/>
      </c>
      <c r="O56" s="14">
        <f>IF(COUNTA(A56:H56)=0,"",IF(OR(A56="",B56="",C56="",D56="",E56="",F56="",G56="",H56=""),"Angaben fehlen",IF(COUNTIF($A$5:$A$104,A56)&gt;1,"ID doppelt",IF(E56&lt;D56,"Zeitraum prüfen",IF(H56&gt;G56,"Negativer Deckungsbeitrag",IF(IFERROR(H56/G56,0)&gt;Parameter!$B$6,"Wareneinsatzquote prüfen",""))))))</f>
        <v/>
      </c>
    </row>
    <row r="57" ht="21" customHeight="1">
      <c r="A57" s="18" t="n"/>
      <c r="B57" s="18" t="n"/>
      <c r="C57" s="18" t="n"/>
      <c r="D57" s="19" t="n"/>
      <c r="E57" s="19" t="n"/>
      <c r="F57" s="20" t="n"/>
      <c r="G57" s="36" t="n"/>
      <c r="H57" s="36" t="n"/>
      <c r="I57" s="35">
        <f>IF(COUNTBLANK($A57:$H57)&gt;0,"",F57*G57)</f>
        <v/>
      </c>
      <c r="J57" s="35">
        <f>IF(COUNTBLANK($A57:$H57)&gt;0,"",F57*H57)</f>
        <v/>
      </c>
      <c r="K57" s="35">
        <f>IF(COUNTBLANK($A57:$H57)&gt;0,"",G57-H57)</f>
        <v/>
      </c>
      <c r="L57" s="35">
        <f>IF(COUNTBLANK($A57:$H57)&gt;0,"",F57*K57)</f>
        <v/>
      </c>
      <c r="M57" s="33">
        <f>IF(COUNTBLANK($A57:$H57)&gt;0,"",IFERROR(F57/SUMIFS($F$5:$F$104,$I$5:$I$104,"&gt;=0"),""))</f>
        <v/>
      </c>
      <c r="N57" s="22">
        <f>IF(B57="","",IF(I57="","",IF(F57&lt;Parameter!$B$5,Parameter!$F$8,IF(AND(M57&gt;=IFERROR(Parameter!$B$4/COUNT($I$5:$I$104),0),K57&gt;=IFERROR(SUM($L$5:$L$104)/SUMIFS($F$5:$F$104,$I$5:$I$104,"&gt;=0"),0)),Parameter!$F$4,IF(AND(M57&gt;=IFERROR(Parameter!$B$4/COUNT($I$5:$I$104),0),K57&lt;IFERROR(SUM($L$5:$L$104)/SUMIFS($F$5:$F$104,$I$5:$I$104,"&gt;=0"),0)),Parameter!$F$5,IF(AND(M57&lt;IFERROR(Parameter!$B$4/COUNT($I$5:$I$104),0),K57&gt;=IFERROR(SUM($L$5:$L$104)/SUMIFS($F$5:$F$104,$I$5:$I$104,"&gt;=0"),0)),Parameter!$F$6,Parameter!$F$7))))))</f>
        <v/>
      </c>
      <c r="O57" s="16">
        <f>IF(COUNTA(A57:H57)=0,"",IF(OR(A57="",B57="",C57="",D57="",E57="",F57="",G57="",H57=""),"Angaben fehlen",IF(COUNTIF($A$5:$A$104,A57)&gt;1,"ID doppelt",IF(E57&lt;D57,"Zeitraum prüfen",IF(H57&gt;G57,"Negativer Deckungsbeitrag",IF(IFERROR(H57/G57,0)&gt;Parameter!$B$6,"Wareneinsatzquote prüfen",""))))))</f>
        <v/>
      </c>
    </row>
    <row r="58" ht="21" customHeight="1">
      <c r="A58" s="18" t="n"/>
      <c r="B58" s="18" t="n"/>
      <c r="C58" s="18" t="n"/>
      <c r="D58" s="19" t="n"/>
      <c r="E58" s="19" t="n"/>
      <c r="F58" s="20" t="n"/>
      <c r="G58" s="36" t="n"/>
      <c r="H58" s="36" t="n"/>
      <c r="I58" s="34">
        <f>IF(COUNTBLANK($A58:$H58)&gt;0,"",F58*G58)</f>
        <v/>
      </c>
      <c r="J58" s="34">
        <f>IF(COUNTBLANK($A58:$H58)&gt;0,"",F58*H58)</f>
        <v/>
      </c>
      <c r="K58" s="34">
        <f>IF(COUNTBLANK($A58:$H58)&gt;0,"",G58-H58)</f>
        <v/>
      </c>
      <c r="L58" s="34">
        <f>IF(COUNTBLANK($A58:$H58)&gt;0,"",F58*K58)</f>
        <v/>
      </c>
      <c r="M58" s="37">
        <f>IF(COUNTBLANK($A58:$H58)&gt;0,"",IFERROR(F58/SUMIFS($F$5:$F$104,$I$5:$I$104,"&gt;=0"),""))</f>
        <v/>
      </c>
      <c r="N58" s="24">
        <f>IF(B58="","",IF(I58="","",IF(F58&lt;Parameter!$B$5,Parameter!$F$8,IF(AND(M58&gt;=IFERROR(Parameter!$B$4/COUNT($I$5:$I$104),0),K58&gt;=IFERROR(SUM($L$5:$L$104)/SUMIFS($F$5:$F$104,$I$5:$I$104,"&gt;=0"),0)),Parameter!$F$4,IF(AND(M58&gt;=IFERROR(Parameter!$B$4/COUNT($I$5:$I$104),0),K58&lt;IFERROR(SUM($L$5:$L$104)/SUMIFS($F$5:$F$104,$I$5:$I$104,"&gt;=0"),0)),Parameter!$F$5,IF(AND(M58&lt;IFERROR(Parameter!$B$4/COUNT($I$5:$I$104),0),K58&gt;=IFERROR(SUM($L$5:$L$104)/SUMIFS($F$5:$F$104,$I$5:$I$104,"&gt;=0"),0)),Parameter!$F$6,Parameter!$F$7))))))</f>
        <v/>
      </c>
      <c r="O58" s="14">
        <f>IF(COUNTA(A58:H58)=0,"",IF(OR(A58="",B58="",C58="",D58="",E58="",F58="",G58="",H58=""),"Angaben fehlen",IF(COUNTIF($A$5:$A$104,A58)&gt;1,"ID doppelt",IF(E58&lt;D58,"Zeitraum prüfen",IF(H58&gt;G58,"Negativer Deckungsbeitrag",IF(IFERROR(H58/G58,0)&gt;Parameter!$B$6,"Wareneinsatzquote prüfen",""))))))</f>
        <v/>
      </c>
    </row>
    <row r="59" ht="21" customHeight="1">
      <c r="A59" s="18" t="n"/>
      <c r="B59" s="18" t="n"/>
      <c r="C59" s="18" t="n"/>
      <c r="D59" s="19" t="n"/>
      <c r="E59" s="19" t="n"/>
      <c r="F59" s="20" t="n"/>
      <c r="G59" s="36" t="n"/>
      <c r="H59" s="36" t="n"/>
      <c r="I59" s="35">
        <f>IF(COUNTBLANK($A59:$H59)&gt;0,"",F59*G59)</f>
        <v/>
      </c>
      <c r="J59" s="35">
        <f>IF(COUNTBLANK($A59:$H59)&gt;0,"",F59*H59)</f>
        <v/>
      </c>
      <c r="K59" s="35">
        <f>IF(COUNTBLANK($A59:$H59)&gt;0,"",G59-H59)</f>
        <v/>
      </c>
      <c r="L59" s="35">
        <f>IF(COUNTBLANK($A59:$H59)&gt;0,"",F59*K59)</f>
        <v/>
      </c>
      <c r="M59" s="33">
        <f>IF(COUNTBLANK($A59:$H59)&gt;0,"",IFERROR(F59/SUMIFS($F$5:$F$104,$I$5:$I$104,"&gt;=0"),""))</f>
        <v/>
      </c>
      <c r="N59" s="22">
        <f>IF(B59="","",IF(I59="","",IF(F59&lt;Parameter!$B$5,Parameter!$F$8,IF(AND(M59&gt;=IFERROR(Parameter!$B$4/COUNT($I$5:$I$104),0),K59&gt;=IFERROR(SUM($L$5:$L$104)/SUMIFS($F$5:$F$104,$I$5:$I$104,"&gt;=0"),0)),Parameter!$F$4,IF(AND(M59&gt;=IFERROR(Parameter!$B$4/COUNT($I$5:$I$104),0),K59&lt;IFERROR(SUM($L$5:$L$104)/SUMIFS($F$5:$F$104,$I$5:$I$104,"&gt;=0"),0)),Parameter!$F$5,IF(AND(M59&lt;IFERROR(Parameter!$B$4/COUNT($I$5:$I$104),0),K59&gt;=IFERROR(SUM($L$5:$L$104)/SUMIFS($F$5:$F$104,$I$5:$I$104,"&gt;=0"),0)),Parameter!$F$6,Parameter!$F$7))))))</f>
        <v/>
      </c>
      <c r="O59" s="16">
        <f>IF(COUNTA(A59:H59)=0,"",IF(OR(A59="",B59="",C59="",D59="",E59="",F59="",G59="",H59=""),"Angaben fehlen",IF(COUNTIF($A$5:$A$104,A59)&gt;1,"ID doppelt",IF(E59&lt;D59,"Zeitraum prüfen",IF(H59&gt;G59,"Negativer Deckungsbeitrag",IF(IFERROR(H59/G59,0)&gt;Parameter!$B$6,"Wareneinsatzquote prüfen",""))))))</f>
        <v/>
      </c>
    </row>
    <row r="60" ht="21" customHeight="1">
      <c r="A60" s="18" t="n"/>
      <c r="B60" s="18" t="n"/>
      <c r="C60" s="18" t="n"/>
      <c r="D60" s="19" t="n"/>
      <c r="E60" s="19" t="n"/>
      <c r="F60" s="20" t="n"/>
      <c r="G60" s="36" t="n"/>
      <c r="H60" s="36" t="n"/>
      <c r="I60" s="34">
        <f>IF(COUNTBLANK($A60:$H60)&gt;0,"",F60*G60)</f>
        <v/>
      </c>
      <c r="J60" s="34">
        <f>IF(COUNTBLANK($A60:$H60)&gt;0,"",F60*H60)</f>
        <v/>
      </c>
      <c r="K60" s="34">
        <f>IF(COUNTBLANK($A60:$H60)&gt;0,"",G60-H60)</f>
        <v/>
      </c>
      <c r="L60" s="34">
        <f>IF(COUNTBLANK($A60:$H60)&gt;0,"",F60*K60)</f>
        <v/>
      </c>
      <c r="M60" s="37">
        <f>IF(COUNTBLANK($A60:$H60)&gt;0,"",IFERROR(F60/SUMIFS($F$5:$F$104,$I$5:$I$104,"&gt;=0"),""))</f>
        <v/>
      </c>
      <c r="N60" s="24">
        <f>IF(B60="","",IF(I60="","",IF(F60&lt;Parameter!$B$5,Parameter!$F$8,IF(AND(M60&gt;=IFERROR(Parameter!$B$4/COUNT($I$5:$I$104),0),K60&gt;=IFERROR(SUM($L$5:$L$104)/SUMIFS($F$5:$F$104,$I$5:$I$104,"&gt;=0"),0)),Parameter!$F$4,IF(AND(M60&gt;=IFERROR(Parameter!$B$4/COUNT($I$5:$I$104),0),K60&lt;IFERROR(SUM($L$5:$L$104)/SUMIFS($F$5:$F$104,$I$5:$I$104,"&gt;=0"),0)),Parameter!$F$5,IF(AND(M60&lt;IFERROR(Parameter!$B$4/COUNT($I$5:$I$104),0),K60&gt;=IFERROR(SUM($L$5:$L$104)/SUMIFS($F$5:$F$104,$I$5:$I$104,"&gt;=0"),0)),Parameter!$F$6,Parameter!$F$7))))))</f>
        <v/>
      </c>
      <c r="O60" s="14">
        <f>IF(COUNTA(A60:H60)=0,"",IF(OR(A60="",B60="",C60="",D60="",E60="",F60="",G60="",H60=""),"Angaben fehlen",IF(COUNTIF($A$5:$A$104,A60)&gt;1,"ID doppelt",IF(E60&lt;D60,"Zeitraum prüfen",IF(H60&gt;G60,"Negativer Deckungsbeitrag",IF(IFERROR(H60/G60,0)&gt;Parameter!$B$6,"Wareneinsatzquote prüfen",""))))))</f>
        <v/>
      </c>
    </row>
    <row r="61" ht="21" customHeight="1">
      <c r="A61" s="18" t="n"/>
      <c r="B61" s="18" t="n"/>
      <c r="C61" s="18" t="n"/>
      <c r="D61" s="19" t="n"/>
      <c r="E61" s="19" t="n"/>
      <c r="F61" s="20" t="n"/>
      <c r="G61" s="36" t="n"/>
      <c r="H61" s="36" t="n"/>
      <c r="I61" s="35">
        <f>IF(COUNTBLANK($A61:$H61)&gt;0,"",F61*G61)</f>
        <v/>
      </c>
      <c r="J61" s="35">
        <f>IF(COUNTBLANK($A61:$H61)&gt;0,"",F61*H61)</f>
        <v/>
      </c>
      <c r="K61" s="35">
        <f>IF(COUNTBLANK($A61:$H61)&gt;0,"",G61-H61)</f>
        <v/>
      </c>
      <c r="L61" s="35">
        <f>IF(COUNTBLANK($A61:$H61)&gt;0,"",F61*K61)</f>
        <v/>
      </c>
      <c r="M61" s="33">
        <f>IF(COUNTBLANK($A61:$H61)&gt;0,"",IFERROR(F61/SUMIFS($F$5:$F$104,$I$5:$I$104,"&gt;=0"),""))</f>
        <v/>
      </c>
      <c r="N61" s="22">
        <f>IF(B61="","",IF(I61="","",IF(F61&lt;Parameter!$B$5,Parameter!$F$8,IF(AND(M61&gt;=IFERROR(Parameter!$B$4/COUNT($I$5:$I$104),0),K61&gt;=IFERROR(SUM($L$5:$L$104)/SUMIFS($F$5:$F$104,$I$5:$I$104,"&gt;=0"),0)),Parameter!$F$4,IF(AND(M61&gt;=IFERROR(Parameter!$B$4/COUNT($I$5:$I$104),0),K61&lt;IFERROR(SUM($L$5:$L$104)/SUMIFS($F$5:$F$104,$I$5:$I$104,"&gt;=0"),0)),Parameter!$F$5,IF(AND(M61&lt;IFERROR(Parameter!$B$4/COUNT($I$5:$I$104),0),K61&gt;=IFERROR(SUM($L$5:$L$104)/SUMIFS($F$5:$F$104,$I$5:$I$104,"&gt;=0"),0)),Parameter!$F$6,Parameter!$F$7))))))</f>
        <v/>
      </c>
      <c r="O61" s="16">
        <f>IF(COUNTA(A61:H61)=0,"",IF(OR(A61="",B61="",C61="",D61="",E61="",F61="",G61="",H61=""),"Angaben fehlen",IF(COUNTIF($A$5:$A$104,A61)&gt;1,"ID doppelt",IF(E61&lt;D61,"Zeitraum prüfen",IF(H61&gt;G61,"Negativer Deckungsbeitrag",IF(IFERROR(H61/G61,0)&gt;Parameter!$B$6,"Wareneinsatzquote prüfen",""))))))</f>
        <v/>
      </c>
    </row>
    <row r="62" ht="21" customHeight="1">
      <c r="A62" s="18" t="n"/>
      <c r="B62" s="18" t="n"/>
      <c r="C62" s="18" t="n"/>
      <c r="D62" s="19" t="n"/>
      <c r="E62" s="19" t="n"/>
      <c r="F62" s="20" t="n"/>
      <c r="G62" s="36" t="n"/>
      <c r="H62" s="36" t="n"/>
      <c r="I62" s="34">
        <f>IF(COUNTBLANK($A62:$H62)&gt;0,"",F62*G62)</f>
        <v/>
      </c>
      <c r="J62" s="34">
        <f>IF(COUNTBLANK($A62:$H62)&gt;0,"",F62*H62)</f>
        <v/>
      </c>
      <c r="K62" s="34">
        <f>IF(COUNTBLANK($A62:$H62)&gt;0,"",G62-H62)</f>
        <v/>
      </c>
      <c r="L62" s="34">
        <f>IF(COUNTBLANK($A62:$H62)&gt;0,"",F62*K62)</f>
        <v/>
      </c>
      <c r="M62" s="37">
        <f>IF(COUNTBLANK($A62:$H62)&gt;0,"",IFERROR(F62/SUMIFS($F$5:$F$104,$I$5:$I$104,"&gt;=0"),""))</f>
        <v/>
      </c>
      <c r="N62" s="24">
        <f>IF(B62="","",IF(I62="","",IF(F62&lt;Parameter!$B$5,Parameter!$F$8,IF(AND(M62&gt;=IFERROR(Parameter!$B$4/COUNT($I$5:$I$104),0),K62&gt;=IFERROR(SUM($L$5:$L$104)/SUMIFS($F$5:$F$104,$I$5:$I$104,"&gt;=0"),0)),Parameter!$F$4,IF(AND(M62&gt;=IFERROR(Parameter!$B$4/COUNT($I$5:$I$104),0),K62&lt;IFERROR(SUM($L$5:$L$104)/SUMIFS($F$5:$F$104,$I$5:$I$104,"&gt;=0"),0)),Parameter!$F$5,IF(AND(M62&lt;IFERROR(Parameter!$B$4/COUNT($I$5:$I$104),0),K62&gt;=IFERROR(SUM($L$5:$L$104)/SUMIFS($F$5:$F$104,$I$5:$I$104,"&gt;=0"),0)),Parameter!$F$6,Parameter!$F$7))))))</f>
        <v/>
      </c>
      <c r="O62" s="14">
        <f>IF(COUNTA(A62:H62)=0,"",IF(OR(A62="",B62="",C62="",D62="",E62="",F62="",G62="",H62=""),"Angaben fehlen",IF(COUNTIF($A$5:$A$104,A62)&gt;1,"ID doppelt",IF(E62&lt;D62,"Zeitraum prüfen",IF(H62&gt;G62,"Negativer Deckungsbeitrag",IF(IFERROR(H62/G62,0)&gt;Parameter!$B$6,"Wareneinsatzquote prüfen",""))))))</f>
        <v/>
      </c>
    </row>
    <row r="63" ht="21" customHeight="1">
      <c r="A63" s="18" t="n"/>
      <c r="B63" s="18" t="n"/>
      <c r="C63" s="18" t="n"/>
      <c r="D63" s="19" t="n"/>
      <c r="E63" s="19" t="n"/>
      <c r="F63" s="20" t="n"/>
      <c r="G63" s="36" t="n"/>
      <c r="H63" s="36" t="n"/>
      <c r="I63" s="35">
        <f>IF(COUNTBLANK($A63:$H63)&gt;0,"",F63*G63)</f>
        <v/>
      </c>
      <c r="J63" s="35">
        <f>IF(COUNTBLANK($A63:$H63)&gt;0,"",F63*H63)</f>
        <v/>
      </c>
      <c r="K63" s="35">
        <f>IF(COUNTBLANK($A63:$H63)&gt;0,"",G63-H63)</f>
        <v/>
      </c>
      <c r="L63" s="35">
        <f>IF(COUNTBLANK($A63:$H63)&gt;0,"",F63*K63)</f>
        <v/>
      </c>
      <c r="M63" s="33">
        <f>IF(COUNTBLANK($A63:$H63)&gt;0,"",IFERROR(F63/SUMIFS($F$5:$F$104,$I$5:$I$104,"&gt;=0"),""))</f>
        <v/>
      </c>
      <c r="N63" s="22">
        <f>IF(B63="","",IF(I63="","",IF(F63&lt;Parameter!$B$5,Parameter!$F$8,IF(AND(M63&gt;=IFERROR(Parameter!$B$4/COUNT($I$5:$I$104),0),K63&gt;=IFERROR(SUM($L$5:$L$104)/SUMIFS($F$5:$F$104,$I$5:$I$104,"&gt;=0"),0)),Parameter!$F$4,IF(AND(M63&gt;=IFERROR(Parameter!$B$4/COUNT($I$5:$I$104),0),K63&lt;IFERROR(SUM($L$5:$L$104)/SUMIFS($F$5:$F$104,$I$5:$I$104,"&gt;=0"),0)),Parameter!$F$5,IF(AND(M63&lt;IFERROR(Parameter!$B$4/COUNT($I$5:$I$104),0),K63&gt;=IFERROR(SUM($L$5:$L$104)/SUMIFS($F$5:$F$104,$I$5:$I$104,"&gt;=0"),0)),Parameter!$F$6,Parameter!$F$7))))))</f>
        <v/>
      </c>
      <c r="O63" s="16">
        <f>IF(COUNTA(A63:H63)=0,"",IF(OR(A63="",B63="",C63="",D63="",E63="",F63="",G63="",H63=""),"Angaben fehlen",IF(COUNTIF($A$5:$A$104,A63)&gt;1,"ID doppelt",IF(E63&lt;D63,"Zeitraum prüfen",IF(H63&gt;G63,"Negativer Deckungsbeitrag",IF(IFERROR(H63/G63,0)&gt;Parameter!$B$6,"Wareneinsatzquote prüfen",""))))))</f>
        <v/>
      </c>
    </row>
    <row r="64" ht="21" customHeight="1">
      <c r="A64" s="18" t="n"/>
      <c r="B64" s="18" t="n"/>
      <c r="C64" s="18" t="n"/>
      <c r="D64" s="19" t="n"/>
      <c r="E64" s="19" t="n"/>
      <c r="F64" s="20" t="n"/>
      <c r="G64" s="36" t="n"/>
      <c r="H64" s="36" t="n"/>
      <c r="I64" s="34">
        <f>IF(COUNTBLANK($A64:$H64)&gt;0,"",F64*G64)</f>
        <v/>
      </c>
      <c r="J64" s="34">
        <f>IF(COUNTBLANK($A64:$H64)&gt;0,"",F64*H64)</f>
        <v/>
      </c>
      <c r="K64" s="34">
        <f>IF(COUNTBLANK($A64:$H64)&gt;0,"",G64-H64)</f>
        <v/>
      </c>
      <c r="L64" s="34">
        <f>IF(COUNTBLANK($A64:$H64)&gt;0,"",F64*K64)</f>
        <v/>
      </c>
      <c r="M64" s="37">
        <f>IF(COUNTBLANK($A64:$H64)&gt;0,"",IFERROR(F64/SUMIFS($F$5:$F$104,$I$5:$I$104,"&gt;=0"),""))</f>
        <v/>
      </c>
      <c r="N64" s="24">
        <f>IF(B64="","",IF(I64="","",IF(F64&lt;Parameter!$B$5,Parameter!$F$8,IF(AND(M64&gt;=IFERROR(Parameter!$B$4/COUNT($I$5:$I$104),0),K64&gt;=IFERROR(SUM($L$5:$L$104)/SUMIFS($F$5:$F$104,$I$5:$I$104,"&gt;=0"),0)),Parameter!$F$4,IF(AND(M64&gt;=IFERROR(Parameter!$B$4/COUNT($I$5:$I$104),0),K64&lt;IFERROR(SUM($L$5:$L$104)/SUMIFS($F$5:$F$104,$I$5:$I$104,"&gt;=0"),0)),Parameter!$F$5,IF(AND(M64&lt;IFERROR(Parameter!$B$4/COUNT($I$5:$I$104),0),K64&gt;=IFERROR(SUM($L$5:$L$104)/SUMIFS($F$5:$F$104,$I$5:$I$104,"&gt;=0"),0)),Parameter!$F$6,Parameter!$F$7))))))</f>
        <v/>
      </c>
      <c r="O64" s="14">
        <f>IF(COUNTA(A64:H64)=0,"",IF(OR(A64="",B64="",C64="",D64="",E64="",F64="",G64="",H64=""),"Angaben fehlen",IF(COUNTIF($A$5:$A$104,A64)&gt;1,"ID doppelt",IF(E64&lt;D64,"Zeitraum prüfen",IF(H64&gt;G64,"Negativer Deckungsbeitrag",IF(IFERROR(H64/G64,0)&gt;Parameter!$B$6,"Wareneinsatzquote prüfen",""))))))</f>
        <v/>
      </c>
    </row>
    <row r="65" ht="21" customHeight="1">
      <c r="A65" s="18" t="n"/>
      <c r="B65" s="18" t="n"/>
      <c r="C65" s="18" t="n"/>
      <c r="D65" s="19" t="n"/>
      <c r="E65" s="19" t="n"/>
      <c r="F65" s="20" t="n"/>
      <c r="G65" s="36" t="n"/>
      <c r="H65" s="36" t="n"/>
      <c r="I65" s="35">
        <f>IF(COUNTBLANK($A65:$H65)&gt;0,"",F65*G65)</f>
        <v/>
      </c>
      <c r="J65" s="35">
        <f>IF(COUNTBLANK($A65:$H65)&gt;0,"",F65*H65)</f>
        <v/>
      </c>
      <c r="K65" s="35">
        <f>IF(COUNTBLANK($A65:$H65)&gt;0,"",G65-H65)</f>
        <v/>
      </c>
      <c r="L65" s="35">
        <f>IF(COUNTBLANK($A65:$H65)&gt;0,"",F65*K65)</f>
        <v/>
      </c>
      <c r="M65" s="33">
        <f>IF(COUNTBLANK($A65:$H65)&gt;0,"",IFERROR(F65/SUMIFS($F$5:$F$104,$I$5:$I$104,"&gt;=0"),""))</f>
        <v/>
      </c>
      <c r="N65" s="22">
        <f>IF(B65="","",IF(I65="","",IF(F65&lt;Parameter!$B$5,Parameter!$F$8,IF(AND(M65&gt;=IFERROR(Parameter!$B$4/COUNT($I$5:$I$104),0),K65&gt;=IFERROR(SUM($L$5:$L$104)/SUMIFS($F$5:$F$104,$I$5:$I$104,"&gt;=0"),0)),Parameter!$F$4,IF(AND(M65&gt;=IFERROR(Parameter!$B$4/COUNT($I$5:$I$104),0),K65&lt;IFERROR(SUM($L$5:$L$104)/SUMIFS($F$5:$F$104,$I$5:$I$104,"&gt;=0"),0)),Parameter!$F$5,IF(AND(M65&lt;IFERROR(Parameter!$B$4/COUNT($I$5:$I$104),0),K65&gt;=IFERROR(SUM($L$5:$L$104)/SUMIFS($F$5:$F$104,$I$5:$I$104,"&gt;=0"),0)),Parameter!$F$6,Parameter!$F$7))))))</f>
        <v/>
      </c>
      <c r="O65" s="16">
        <f>IF(COUNTA(A65:H65)=0,"",IF(OR(A65="",B65="",C65="",D65="",E65="",F65="",G65="",H65=""),"Angaben fehlen",IF(COUNTIF($A$5:$A$104,A65)&gt;1,"ID doppelt",IF(E65&lt;D65,"Zeitraum prüfen",IF(H65&gt;G65,"Negativer Deckungsbeitrag",IF(IFERROR(H65/G65,0)&gt;Parameter!$B$6,"Wareneinsatzquote prüfen",""))))))</f>
        <v/>
      </c>
    </row>
    <row r="66" ht="21" customHeight="1">
      <c r="A66" s="18" t="n"/>
      <c r="B66" s="18" t="n"/>
      <c r="C66" s="18" t="n"/>
      <c r="D66" s="19" t="n"/>
      <c r="E66" s="19" t="n"/>
      <c r="F66" s="20" t="n"/>
      <c r="G66" s="36" t="n"/>
      <c r="H66" s="36" t="n"/>
      <c r="I66" s="34">
        <f>IF(COUNTBLANK($A66:$H66)&gt;0,"",F66*G66)</f>
        <v/>
      </c>
      <c r="J66" s="34">
        <f>IF(COUNTBLANK($A66:$H66)&gt;0,"",F66*H66)</f>
        <v/>
      </c>
      <c r="K66" s="34">
        <f>IF(COUNTBLANK($A66:$H66)&gt;0,"",G66-H66)</f>
        <v/>
      </c>
      <c r="L66" s="34">
        <f>IF(COUNTBLANK($A66:$H66)&gt;0,"",F66*K66)</f>
        <v/>
      </c>
      <c r="M66" s="37">
        <f>IF(COUNTBLANK($A66:$H66)&gt;0,"",IFERROR(F66/SUMIFS($F$5:$F$104,$I$5:$I$104,"&gt;=0"),""))</f>
        <v/>
      </c>
      <c r="N66" s="24">
        <f>IF(B66="","",IF(I66="","",IF(F66&lt;Parameter!$B$5,Parameter!$F$8,IF(AND(M66&gt;=IFERROR(Parameter!$B$4/COUNT($I$5:$I$104),0),K66&gt;=IFERROR(SUM($L$5:$L$104)/SUMIFS($F$5:$F$104,$I$5:$I$104,"&gt;=0"),0)),Parameter!$F$4,IF(AND(M66&gt;=IFERROR(Parameter!$B$4/COUNT($I$5:$I$104),0),K66&lt;IFERROR(SUM($L$5:$L$104)/SUMIFS($F$5:$F$104,$I$5:$I$104,"&gt;=0"),0)),Parameter!$F$5,IF(AND(M66&lt;IFERROR(Parameter!$B$4/COUNT($I$5:$I$104),0),K66&gt;=IFERROR(SUM($L$5:$L$104)/SUMIFS($F$5:$F$104,$I$5:$I$104,"&gt;=0"),0)),Parameter!$F$6,Parameter!$F$7))))))</f>
        <v/>
      </c>
      <c r="O66" s="14">
        <f>IF(COUNTA(A66:H66)=0,"",IF(OR(A66="",B66="",C66="",D66="",E66="",F66="",G66="",H66=""),"Angaben fehlen",IF(COUNTIF($A$5:$A$104,A66)&gt;1,"ID doppelt",IF(E66&lt;D66,"Zeitraum prüfen",IF(H66&gt;G66,"Negativer Deckungsbeitrag",IF(IFERROR(H66/G66,0)&gt;Parameter!$B$6,"Wareneinsatzquote prüfen",""))))))</f>
        <v/>
      </c>
    </row>
    <row r="67" ht="21" customHeight="1">
      <c r="A67" s="18" t="n"/>
      <c r="B67" s="18" t="n"/>
      <c r="C67" s="18" t="n"/>
      <c r="D67" s="19" t="n"/>
      <c r="E67" s="19" t="n"/>
      <c r="F67" s="20" t="n"/>
      <c r="G67" s="36" t="n"/>
      <c r="H67" s="36" t="n"/>
      <c r="I67" s="35">
        <f>IF(COUNTBLANK($A67:$H67)&gt;0,"",F67*G67)</f>
        <v/>
      </c>
      <c r="J67" s="35">
        <f>IF(COUNTBLANK($A67:$H67)&gt;0,"",F67*H67)</f>
        <v/>
      </c>
      <c r="K67" s="35">
        <f>IF(COUNTBLANK($A67:$H67)&gt;0,"",G67-H67)</f>
        <v/>
      </c>
      <c r="L67" s="35">
        <f>IF(COUNTBLANK($A67:$H67)&gt;0,"",F67*K67)</f>
        <v/>
      </c>
      <c r="M67" s="33">
        <f>IF(COUNTBLANK($A67:$H67)&gt;0,"",IFERROR(F67/SUMIFS($F$5:$F$104,$I$5:$I$104,"&gt;=0"),""))</f>
        <v/>
      </c>
      <c r="N67" s="22">
        <f>IF(B67="","",IF(I67="","",IF(F67&lt;Parameter!$B$5,Parameter!$F$8,IF(AND(M67&gt;=IFERROR(Parameter!$B$4/COUNT($I$5:$I$104),0),K67&gt;=IFERROR(SUM($L$5:$L$104)/SUMIFS($F$5:$F$104,$I$5:$I$104,"&gt;=0"),0)),Parameter!$F$4,IF(AND(M67&gt;=IFERROR(Parameter!$B$4/COUNT($I$5:$I$104),0),K67&lt;IFERROR(SUM($L$5:$L$104)/SUMIFS($F$5:$F$104,$I$5:$I$104,"&gt;=0"),0)),Parameter!$F$5,IF(AND(M67&lt;IFERROR(Parameter!$B$4/COUNT($I$5:$I$104),0),K67&gt;=IFERROR(SUM($L$5:$L$104)/SUMIFS($F$5:$F$104,$I$5:$I$104,"&gt;=0"),0)),Parameter!$F$6,Parameter!$F$7))))))</f>
        <v/>
      </c>
      <c r="O67" s="16">
        <f>IF(COUNTA(A67:H67)=0,"",IF(OR(A67="",B67="",C67="",D67="",E67="",F67="",G67="",H67=""),"Angaben fehlen",IF(COUNTIF($A$5:$A$104,A67)&gt;1,"ID doppelt",IF(E67&lt;D67,"Zeitraum prüfen",IF(H67&gt;G67,"Negativer Deckungsbeitrag",IF(IFERROR(H67/G67,0)&gt;Parameter!$B$6,"Wareneinsatzquote prüfen",""))))))</f>
        <v/>
      </c>
    </row>
    <row r="68" ht="21" customHeight="1">
      <c r="A68" s="18" t="n"/>
      <c r="B68" s="18" t="n"/>
      <c r="C68" s="18" t="n"/>
      <c r="D68" s="19" t="n"/>
      <c r="E68" s="19" t="n"/>
      <c r="F68" s="20" t="n"/>
      <c r="G68" s="36" t="n"/>
      <c r="H68" s="36" t="n"/>
      <c r="I68" s="34">
        <f>IF(COUNTBLANK($A68:$H68)&gt;0,"",F68*G68)</f>
        <v/>
      </c>
      <c r="J68" s="34">
        <f>IF(COUNTBLANK($A68:$H68)&gt;0,"",F68*H68)</f>
        <v/>
      </c>
      <c r="K68" s="34">
        <f>IF(COUNTBLANK($A68:$H68)&gt;0,"",G68-H68)</f>
        <v/>
      </c>
      <c r="L68" s="34">
        <f>IF(COUNTBLANK($A68:$H68)&gt;0,"",F68*K68)</f>
        <v/>
      </c>
      <c r="M68" s="37">
        <f>IF(COUNTBLANK($A68:$H68)&gt;0,"",IFERROR(F68/SUMIFS($F$5:$F$104,$I$5:$I$104,"&gt;=0"),""))</f>
        <v/>
      </c>
      <c r="N68" s="24">
        <f>IF(B68="","",IF(I68="","",IF(F68&lt;Parameter!$B$5,Parameter!$F$8,IF(AND(M68&gt;=IFERROR(Parameter!$B$4/COUNT($I$5:$I$104),0),K68&gt;=IFERROR(SUM($L$5:$L$104)/SUMIFS($F$5:$F$104,$I$5:$I$104,"&gt;=0"),0)),Parameter!$F$4,IF(AND(M68&gt;=IFERROR(Parameter!$B$4/COUNT($I$5:$I$104),0),K68&lt;IFERROR(SUM($L$5:$L$104)/SUMIFS($F$5:$F$104,$I$5:$I$104,"&gt;=0"),0)),Parameter!$F$5,IF(AND(M68&lt;IFERROR(Parameter!$B$4/COUNT($I$5:$I$104),0),K68&gt;=IFERROR(SUM($L$5:$L$104)/SUMIFS($F$5:$F$104,$I$5:$I$104,"&gt;=0"),0)),Parameter!$F$6,Parameter!$F$7))))))</f>
        <v/>
      </c>
      <c r="O68" s="14">
        <f>IF(COUNTA(A68:H68)=0,"",IF(OR(A68="",B68="",C68="",D68="",E68="",F68="",G68="",H68=""),"Angaben fehlen",IF(COUNTIF($A$5:$A$104,A68)&gt;1,"ID doppelt",IF(E68&lt;D68,"Zeitraum prüfen",IF(H68&gt;G68,"Negativer Deckungsbeitrag",IF(IFERROR(H68/G68,0)&gt;Parameter!$B$6,"Wareneinsatzquote prüfen",""))))))</f>
        <v/>
      </c>
    </row>
    <row r="69" ht="21" customHeight="1">
      <c r="A69" s="18" t="n"/>
      <c r="B69" s="18" t="n"/>
      <c r="C69" s="18" t="n"/>
      <c r="D69" s="19" t="n"/>
      <c r="E69" s="19" t="n"/>
      <c r="F69" s="20" t="n"/>
      <c r="G69" s="36" t="n"/>
      <c r="H69" s="36" t="n"/>
      <c r="I69" s="35">
        <f>IF(COUNTBLANK($A69:$H69)&gt;0,"",F69*G69)</f>
        <v/>
      </c>
      <c r="J69" s="35">
        <f>IF(COUNTBLANK($A69:$H69)&gt;0,"",F69*H69)</f>
        <v/>
      </c>
      <c r="K69" s="35">
        <f>IF(COUNTBLANK($A69:$H69)&gt;0,"",G69-H69)</f>
        <v/>
      </c>
      <c r="L69" s="35">
        <f>IF(COUNTBLANK($A69:$H69)&gt;0,"",F69*K69)</f>
        <v/>
      </c>
      <c r="M69" s="33">
        <f>IF(COUNTBLANK($A69:$H69)&gt;0,"",IFERROR(F69/SUMIFS($F$5:$F$104,$I$5:$I$104,"&gt;=0"),""))</f>
        <v/>
      </c>
      <c r="N69" s="22">
        <f>IF(B69="","",IF(I69="","",IF(F69&lt;Parameter!$B$5,Parameter!$F$8,IF(AND(M69&gt;=IFERROR(Parameter!$B$4/COUNT($I$5:$I$104),0),K69&gt;=IFERROR(SUM($L$5:$L$104)/SUMIFS($F$5:$F$104,$I$5:$I$104,"&gt;=0"),0)),Parameter!$F$4,IF(AND(M69&gt;=IFERROR(Parameter!$B$4/COUNT($I$5:$I$104),0),K69&lt;IFERROR(SUM($L$5:$L$104)/SUMIFS($F$5:$F$104,$I$5:$I$104,"&gt;=0"),0)),Parameter!$F$5,IF(AND(M69&lt;IFERROR(Parameter!$B$4/COUNT($I$5:$I$104),0),K69&gt;=IFERROR(SUM($L$5:$L$104)/SUMIFS($F$5:$F$104,$I$5:$I$104,"&gt;=0"),0)),Parameter!$F$6,Parameter!$F$7))))))</f>
        <v/>
      </c>
      <c r="O69" s="16">
        <f>IF(COUNTA(A69:H69)=0,"",IF(OR(A69="",B69="",C69="",D69="",E69="",F69="",G69="",H69=""),"Angaben fehlen",IF(COUNTIF($A$5:$A$104,A69)&gt;1,"ID doppelt",IF(E69&lt;D69,"Zeitraum prüfen",IF(H69&gt;G69,"Negativer Deckungsbeitrag",IF(IFERROR(H69/G69,0)&gt;Parameter!$B$6,"Wareneinsatzquote prüfen",""))))))</f>
        <v/>
      </c>
    </row>
    <row r="70" ht="21" customHeight="1">
      <c r="A70" s="18" t="n"/>
      <c r="B70" s="18" t="n"/>
      <c r="C70" s="18" t="n"/>
      <c r="D70" s="19" t="n"/>
      <c r="E70" s="19" t="n"/>
      <c r="F70" s="20" t="n"/>
      <c r="G70" s="36" t="n"/>
      <c r="H70" s="36" t="n"/>
      <c r="I70" s="34">
        <f>IF(COUNTBLANK($A70:$H70)&gt;0,"",F70*G70)</f>
        <v/>
      </c>
      <c r="J70" s="34">
        <f>IF(COUNTBLANK($A70:$H70)&gt;0,"",F70*H70)</f>
        <v/>
      </c>
      <c r="K70" s="34">
        <f>IF(COUNTBLANK($A70:$H70)&gt;0,"",G70-H70)</f>
        <v/>
      </c>
      <c r="L70" s="34">
        <f>IF(COUNTBLANK($A70:$H70)&gt;0,"",F70*K70)</f>
        <v/>
      </c>
      <c r="M70" s="37">
        <f>IF(COUNTBLANK($A70:$H70)&gt;0,"",IFERROR(F70/SUMIFS($F$5:$F$104,$I$5:$I$104,"&gt;=0"),""))</f>
        <v/>
      </c>
      <c r="N70" s="24">
        <f>IF(B70="","",IF(I70="","",IF(F70&lt;Parameter!$B$5,Parameter!$F$8,IF(AND(M70&gt;=IFERROR(Parameter!$B$4/COUNT($I$5:$I$104),0),K70&gt;=IFERROR(SUM($L$5:$L$104)/SUMIFS($F$5:$F$104,$I$5:$I$104,"&gt;=0"),0)),Parameter!$F$4,IF(AND(M70&gt;=IFERROR(Parameter!$B$4/COUNT($I$5:$I$104),0),K70&lt;IFERROR(SUM($L$5:$L$104)/SUMIFS($F$5:$F$104,$I$5:$I$104,"&gt;=0"),0)),Parameter!$F$5,IF(AND(M70&lt;IFERROR(Parameter!$B$4/COUNT($I$5:$I$104),0),K70&gt;=IFERROR(SUM($L$5:$L$104)/SUMIFS($F$5:$F$104,$I$5:$I$104,"&gt;=0"),0)),Parameter!$F$6,Parameter!$F$7))))))</f>
        <v/>
      </c>
      <c r="O70" s="14">
        <f>IF(COUNTA(A70:H70)=0,"",IF(OR(A70="",B70="",C70="",D70="",E70="",F70="",G70="",H70=""),"Angaben fehlen",IF(COUNTIF($A$5:$A$104,A70)&gt;1,"ID doppelt",IF(E70&lt;D70,"Zeitraum prüfen",IF(H70&gt;G70,"Negativer Deckungsbeitrag",IF(IFERROR(H70/G70,0)&gt;Parameter!$B$6,"Wareneinsatzquote prüfen",""))))))</f>
        <v/>
      </c>
    </row>
    <row r="71" ht="21" customHeight="1">
      <c r="A71" s="18" t="n"/>
      <c r="B71" s="18" t="n"/>
      <c r="C71" s="18" t="n"/>
      <c r="D71" s="19" t="n"/>
      <c r="E71" s="19" t="n"/>
      <c r="F71" s="20" t="n"/>
      <c r="G71" s="36" t="n"/>
      <c r="H71" s="36" t="n"/>
      <c r="I71" s="35">
        <f>IF(COUNTBLANK($A71:$H71)&gt;0,"",F71*G71)</f>
        <v/>
      </c>
      <c r="J71" s="35">
        <f>IF(COUNTBLANK($A71:$H71)&gt;0,"",F71*H71)</f>
        <v/>
      </c>
      <c r="K71" s="35">
        <f>IF(COUNTBLANK($A71:$H71)&gt;0,"",G71-H71)</f>
        <v/>
      </c>
      <c r="L71" s="35">
        <f>IF(COUNTBLANK($A71:$H71)&gt;0,"",F71*K71)</f>
        <v/>
      </c>
      <c r="M71" s="33">
        <f>IF(COUNTBLANK($A71:$H71)&gt;0,"",IFERROR(F71/SUMIFS($F$5:$F$104,$I$5:$I$104,"&gt;=0"),""))</f>
        <v/>
      </c>
      <c r="N71" s="22">
        <f>IF(B71="","",IF(I71="","",IF(F71&lt;Parameter!$B$5,Parameter!$F$8,IF(AND(M71&gt;=IFERROR(Parameter!$B$4/COUNT($I$5:$I$104),0),K71&gt;=IFERROR(SUM($L$5:$L$104)/SUMIFS($F$5:$F$104,$I$5:$I$104,"&gt;=0"),0)),Parameter!$F$4,IF(AND(M71&gt;=IFERROR(Parameter!$B$4/COUNT($I$5:$I$104),0),K71&lt;IFERROR(SUM($L$5:$L$104)/SUMIFS($F$5:$F$104,$I$5:$I$104,"&gt;=0"),0)),Parameter!$F$5,IF(AND(M71&lt;IFERROR(Parameter!$B$4/COUNT($I$5:$I$104),0),K71&gt;=IFERROR(SUM($L$5:$L$104)/SUMIFS($F$5:$F$104,$I$5:$I$104,"&gt;=0"),0)),Parameter!$F$6,Parameter!$F$7))))))</f>
        <v/>
      </c>
      <c r="O71" s="16">
        <f>IF(COUNTA(A71:H71)=0,"",IF(OR(A71="",B71="",C71="",D71="",E71="",F71="",G71="",H71=""),"Angaben fehlen",IF(COUNTIF($A$5:$A$104,A71)&gt;1,"ID doppelt",IF(E71&lt;D71,"Zeitraum prüfen",IF(H71&gt;G71,"Negativer Deckungsbeitrag",IF(IFERROR(H71/G71,0)&gt;Parameter!$B$6,"Wareneinsatzquote prüfen",""))))))</f>
        <v/>
      </c>
    </row>
    <row r="72" ht="21" customHeight="1">
      <c r="A72" s="18" t="n"/>
      <c r="B72" s="18" t="n"/>
      <c r="C72" s="18" t="n"/>
      <c r="D72" s="19" t="n"/>
      <c r="E72" s="19" t="n"/>
      <c r="F72" s="20" t="n"/>
      <c r="G72" s="36" t="n"/>
      <c r="H72" s="36" t="n"/>
      <c r="I72" s="34">
        <f>IF(COUNTBLANK($A72:$H72)&gt;0,"",F72*G72)</f>
        <v/>
      </c>
      <c r="J72" s="34">
        <f>IF(COUNTBLANK($A72:$H72)&gt;0,"",F72*H72)</f>
        <v/>
      </c>
      <c r="K72" s="34">
        <f>IF(COUNTBLANK($A72:$H72)&gt;0,"",G72-H72)</f>
        <v/>
      </c>
      <c r="L72" s="34">
        <f>IF(COUNTBLANK($A72:$H72)&gt;0,"",F72*K72)</f>
        <v/>
      </c>
      <c r="M72" s="37">
        <f>IF(COUNTBLANK($A72:$H72)&gt;0,"",IFERROR(F72/SUMIFS($F$5:$F$104,$I$5:$I$104,"&gt;=0"),""))</f>
        <v/>
      </c>
      <c r="N72" s="24">
        <f>IF(B72="","",IF(I72="","",IF(F72&lt;Parameter!$B$5,Parameter!$F$8,IF(AND(M72&gt;=IFERROR(Parameter!$B$4/COUNT($I$5:$I$104),0),K72&gt;=IFERROR(SUM($L$5:$L$104)/SUMIFS($F$5:$F$104,$I$5:$I$104,"&gt;=0"),0)),Parameter!$F$4,IF(AND(M72&gt;=IFERROR(Parameter!$B$4/COUNT($I$5:$I$104),0),K72&lt;IFERROR(SUM($L$5:$L$104)/SUMIFS($F$5:$F$104,$I$5:$I$104,"&gt;=0"),0)),Parameter!$F$5,IF(AND(M72&lt;IFERROR(Parameter!$B$4/COUNT($I$5:$I$104),0),K72&gt;=IFERROR(SUM($L$5:$L$104)/SUMIFS($F$5:$F$104,$I$5:$I$104,"&gt;=0"),0)),Parameter!$F$6,Parameter!$F$7))))))</f>
        <v/>
      </c>
      <c r="O72" s="14">
        <f>IF(COUNTA(A72:H72)=0,"",IF(OR(A72="",B72="",C72="",D72="",E72="",F72="",G72="",H72=""),"Angaben fehlen",IF(COUNTIF($A$5:$A$104,A72)&gt;1,"ID doppelt",IF(E72&lt;D72,"Zeitraum prüfen",IF(H72&gt;G72,"Negativer Deckungsbeitrag",IF(IFERROR(H72/G72,0)&gt;Parameter!$B$6,"Wareneinsatzquote prüfen",""))))))</f>
        <v/>
      </c>
    </row>
    <row r="73" ht="21" customHeight="1">
      <c r="A73" s="18" t="n"/>
      <c r="B73" s="18" t="n"/>
      <c r="C73" s="18" t="n"/>
      <c r="D73" s="19" t="n"/>
      <c r="E73" s="19" t="n"/>
      <c r="F73" s="20" t="n"/>
      <c r="G73" s="36" t="n"/>
      <c r="H73" s="36" t="n"/>
      <c r="I73" s="35">
        <f>IF(COUNTBLANK($A73:$H73)&gt;0,"",F73*G73)</f>
        <v/>
      </c>
      <c r="J73" s="35">
        <f>IF(COUNTBLANK($A73:$H73)&gt;0,"",F73*H73)</f>
        <v/>
      </c>
      <c r="K73" s="35">
        <f>IF(COUNTBLANK($A73:$H73)&gt;0,"",G73-H73)</f>
        <v/>
      </c>
      <c r="L73" s="35">
        <f>IF(COUNTBLANK($A73:$H73)&gt;0,"",F73*K73)</f>
        <v/>
      </c>
      <c r="M73" s="33">
        <f>IF(COUNTBLANK($A73:$H73)&gt;0,"",IFERROR(F73/SUMIFS($F$5:$F$104,$I$5:$I$104,"&gt;=0"),""))</f>
        <v/>
      </c>
      <c r="N73" s="22">
        <f>IF(B73="","",IF(I73="","",IF(F73&lt;Parameter!$B$5,Parameter!$F$8,IF(AND(M73&gt;=IFERROR(Parameter!$B$4/COUNT($I$5:$I$104),0),K73&gt;=IFERROR(SUM($L$5:$L$104)/SUMIFS($F$5:$F$104,$I$5:$I$104,"&gt;=0"),0)),Parameter!$F$4,IF(AND(M73&gt;=IFERROR(Parameter!$B$4/COUNT($I$5:$I$104),0),K73&lt;IFERROR(SUM($L$5:$L$104)/SUMIFS($F$5:$F$104,$I$5:$I$104,"&gt;=0"),0)),Parameter!$F$5,IF(AND(M73&lt;IFERROR(Parameter!$B$4/COUNT($I$5:$I$104),0),K73&gt;=IFERROR(SUM($L$5:$L$104)/SUMIFS($F$5:$F$104,$I$5:$I$104,"&gt;=0"),0)),Parameter!$F$6,Parameter!$F$7))))))</f>
        <v/>
      </c>
      <c r="O73" s="16">
        <f>IF(COUNTA(A73:H73)=0,"",IF(OR(A73="",B73="",C73="",D73="",E73="",F73="",G73="",H73=""),"Angaben fehlen",IF(COUNTIF($A$5:$A$104,A73)&gt;1,"ID doppelt",IF(E73&lt;D73,"Zeitraum prüfen",IF(H73&gt;G73,"Negativer Deckungsbeitrag",IF(IFERROR(H73/G73,0)&gt;Parameter!$B$6,"Wareneinsatzquote prüfen",""))))))</f>
        <v/>
      </c>
    </row>
    <row r="74" ht="21" customHeight="1">
      <c r="A74" s="18" t="n"/>
      <c r="B74" s="18" t="n"/>
      <c r="C74" s="18" t="n"/>
      <c r="D74" s="19" t="n"/>
      <c r="E74" s="19" t="n"/>
      <c r="F74" s="20" t="n"/>
      <c r="G74" s="36" t="n"/>
      <c r="H74" s="36" t="n"/>
      <c r="I74" s="34">
        <f>IF(COUNTBLANK($A74:$H74)&gt;0,"",F74*G74)</f>
        <v/>
      </c>
      <c r="J74" s="34">
        <f>IF(COUNTBLANK($A74:$H74)&gt;0,"",F74*H74)</f>
        <v/>
      </c>
      <c r="K74" s="34">
        <f>IF(COUNTBLANK($A74:$H74)&gt;0,"",G74-H74)</f>
        <v/>
      </c>
      <c r="L74" s="34">
        <f>IF(COUNTBLANK($A74:$H74)&gt;0,"",F74*K74)</f>
        <v/>
      </c>
      <c r="M74" s="37">
        <f>IF(COUNTBLANK($A74:$H74)&gt;0,"",IFERROR(F74/SUMIFS($F$5:$F$104,$I$5:$I$104,"&gt;=0"),""))</f>
        <v/>
      </c>
      <c r="N74" s="24">
        <f>IF(B74="","",IF(I74="","",IF(F74&lt;Parameter!$B$5,Parameter!$F$8,IF(AND(M74&gt;=IFERROR(Parameter!$B$4/COUNT($I$5:$I$104),0),K74&gt;=IFERROR(SUM($L$5:$L$104)/SUMIFS($F$5:$F$104,$I$5:$I$104,"&gt;=0"),0)),Parameter!$F$4,IF(AND(M74&gt;=IFERROR(Parameter!$B$4/COUNT($I$5:$I$104),0),K74&lt;IFERROR(SUM($L$5:$L$104)/SUMIFS($F$5:$F$104,$I$5:$I$104,"&gt;=0"),0)),Parameter!$F$5,IF(AND(M74&lt;IFERROR(Parameter!$B$4/COUNT($I$5:$I$104),0),K74&gt;=IFERROR(SUM($L$5:$L$104)/SUMIFS($F$5:$F$104,$I$5:$I$104,"&gt;=0"),0)),Parameter!$F$6,Parameter!$F$7))))))</f>
        <v/>
      </c>
      <c r="O74" s="14">
        <f>IF(COUNTA(A74:H74)=0,"",IF(OR(A74="",B74="",C74="",D74="",E74="",F74="",G74="",H74=""),"Angaben fehlen",IF(COUNTIF($A$5:$A$104,A74)&gt;1,"ID doppelt",IF(E74&lt;D74,"Zeitraum prüfen",IF(H74&gt;G74,"Negativer Deckungsbeitrag",IF(IFERROR(H74/G74,0)&gt;Parameter!$B$6,"Wareneinsatzquote prüfen",""))))))</f>
        <v/>
      </c>
    </row>
    <row r="75" ht="21" customHeight="1">
      <c r="A75" s="18" t="n"/>
      <c r="B75" s="18" t="n"/>
      <c r="C75" s="18" t="n"/>
      <c r="D75" s="19" t="n"/>
      <c r="E75" s="19" t="n"/>
      <c r="F75" s="20" t="n"/>
      <c r="G75" s="36" t="n"/>
      <c r="H75" s="36" t="n"/>
      <c r="I75" s="35">
        <f>IF(COUNTBLANK($A75:$H75)&gt;0,"",F75*G75)</f>
        <v/>
      </c>
      <c r="J75" s="35">
        <f>IF(COUNTBLANK($A75:$H75)&gt;0,"",F75*H75)</f>
        <v/>
      </c>
      <c r="K75" s="35">
        <f>IF(COUNTBLANK($A75:$H75)&gt;0,"",G75-H75)</f>
        <v/>
      </c>
      <c r="L75" s="35">
        <f>IF(COUNTBLANK($A75:$H75)&gt;0,"",F75*K75)</f>
        <v/>
      </c>
      <c r="M75" s="33">
        <f>IF(COUNTBLANK($A75:$H75)&gt;0,"",IFERROR(F75/SUMIFS($F$5:$F$104,$I$5:$I$104,"&gt;=0"),""))</f>
        <v/>
      </c>
      <c r="N75" s="22">
        <f>IF(B75="","",IF(I75="","",IF(F75&lt;Parameter!$B$5,Parameter!$F$8,IF(AND(M75&gt;=IFERROR(Parameter!$B$4/COUNT($I$5:$I$104),0),K75&gt;=IFERROR(SUM($L$5:$L$104)/SUMIFS($F$5:$F$104,$I$5:$I$104,"&gt;=0"),0)),Parameter!$F$4,IF(AND(M75&gt;=IFERROR(Parameter!$B$4/COUNT($I$5:$I$104),0),K75&lt;IFERROR(SUM($L$5:$L$104)/SUMIFS($F$5:$F$104,$I$5:$I$104,"&gt;=0"),0)),Parameter!$F$5,IF(AND(M75&lt;IFERROR(Parameter!$B$4/COUNT($I$5:$I$104),0),K75&gt;=IFERROR(SUM($L$5:$L$104)/SUMIFS($F$5:$F$104,$I$5:$I$104,"&gt;=0"),0)),Parameter!$F$6,Parameter!$F$7))))))</f>
        <v/>
      </c>
      <c r="O75" s="16">
        <f>IF(COUNTA(A75:H75)=0,"",IF(OR(A75="",B75="",C75="",D75="",E75="",F75="",G75="",H75=""),"Angaben fehlen",IF(COUNTIF($A$5:$A$104,A75)&gt;1,"ID doppelt",IF(E75&lt;D75,"Zeitraum prüfen",IF(H75&gt;G75,"Negativer Deckungsbeitrag",IF(IFERROR(H75/G75,0)&gt;Parameter!$B$6,"Wareneinsatzquote prüfen",""))))))</f>
        <v/>
      </c>
    </row>
    <row r="76" ht="21" customHeight="1">
      <c r="A76" s="18" t="n"/>
      <c r="B76" s="18" t="n"/>
      <c r="C76" s="18" t="n"/>
      <c r="D76" s="19" t="n"/>
      <c r="E76" s="19" t="n"/>
      <c r="F76" s="20" t="n"/>
      <c r="G76" s="36" t="n"/>
      <c r="H76" s="36" t="n"/>
      <c r="I76" s="34">
        <f>IF(COUNTBLANK($A76:$H76)&gt;0,"",F76*G76)</f>
        <v/>
      </c>
      <c r="J76" s="34">
        <f>IF(COUNTBLANK($A76:$H76)&gt;0,"",F76*H76)</f>
        <v/>
      </c>
      <c r="K76" s="34">
        <f>IF(COUNTBLANK($A76:$H76)&gt;0,"",G76-H76)</f>
        <v/>
      </c>
      <c r="L76" s="34">
        <f>IF(COUNTBLANK($A76:$H76)&gt;0,"",F76*K76)</f>
        <v/>
      </c>
      <c r="M76" s="37">
        <f>IF(COUNTBLANK($A76:$H76)&gt;0,"",IFERROR(F76/SUMIFS($F$5:$F$104,$I$5:$I$104,"&gt;=0"),""))</f>
        <v/>
      </c>
      <c r="N76" s="24">
        <f>IF(B76="","",IF(I76="","",IF(F76&lt;Parameter!$B$5,Parameter!$F$8,IF(AND(M76&gt;=IFERROR(Parameter!$B$4/COUNT($I$5:$I$104),0),K76&gt;=IFERROR(SUM($L$5:$L$104)/SUMIFS($F$5:$F$104,$I$5:$I$104,"&gt;=0"),0)),Parameter!$F$4,IF(AND(M76&gt;=IFERROR(Parameter!$B$4/COUNT($I$5:$I$104),0),K76&lt;IFERROR(SUM($L$5:$L$104)/SUMIFS($F$5:$F$104,$I$5:$I$104,"&gt;=0"),0)),Parameter!$F$5,IF(AND(M76&lt;IFERROR(Parameter!$B$4/COUNT($I$5:$I$104),0),K76&gt;=IFERROR(SUM($L$5:$L$104)/SUMIFS($F$5:$F$104,$I$5:$I$104,"&gt;=0"),0)),Parameter!$F$6,Parameter!$F$7))))))</f>
        <v/>
      </c>
      <c r="O76" s="14">
        <f>IF(COUNTA(A76:H76)=0,"",IF(OR(A76="",B76="",C76="",D76="",E76="",F76="",G76="",H76=""),"Angaben fehlen",IF(COUNTIF($A$5:$A$104,A76)&gt;1,"ID doppelt",IF(E76&lt;D76,"Zeitraum prüfen",IF(H76&gt;G76,"Negativer Deckungsbeitrag",IF(IFERROR(H76/G76,0)&gt;Parameter!$B$6,"Wareneinsatzquote prüfen",""))))))</f>
        <v/>
      </c>
    </row>
    <row r="77" ht="21" customHeight="1">
      <c r="A77" s="18" t="n"/>
      <c r="B77" s="18" t="n"/>
      <c r="C77" s="18" t="n"/>
      <c r="D77" s="19" t="n"/>
      <c r="E77" s="19" t="n"/>
      <c r="F77" s="20" t="n"/>
      <c r="G77" s="36" t="n"/>
      <c r="H77" s="36" t="n"/>
      <c r="I77" s="35">
        <f>IF(COUNTBLANK($A77:$H77)&gt;0,"",F77*G77)</f>
        <v/>
      </c>
      <c r="J77" s="35">
        <f>IF(COUNTBLANK($A77:$H77)&gt;0,"",F77*H77)</f>
        <v/>
      </c>
      <c r="K77" s="35">
        <f>IF(COUNTBLANK($A77:$H77)&gt;0,"",G77-H77)</f>
        <v/>
      </c>
      <c r="L77" s="35">
        <f>IF(COUNTBLANK($A77:$H77)&gt;0,"",F77*K77)</f>
        <v/>
      </c>
      <c r="M77" s="33">
        <f>IF(COUNTBLANK($A77:$H77)&gt;0,"",IFERROR(F77/SUMIFS($F$5:$F$104,$I$5:$I$104,"&gt;=0"),""))</f>
        <v/>
      </c>
      <c r="N77" s="22">
        <f>IF(B77="","",IF(I77="","",IF(F77&lt;Parameter!$B$5,Parameter!$F$8,IF(AND(M77&gt;=IFERROR(Parameter!$B$4/COUNT($I$5:$I$104),0),K77&gt;=IFERROR(SUM($L$5:$L$104)/SUMIFS($F$5:$F$104,$I$5:$I$104,"&gt;=0"),0)),Parameter!$F$4,IF(AND(M77&gt;=IFERROR(Parameter!$B$4/COUNT($I$5:$I$104),0),K77&lt;IFERROR(SUM($L$5:$L$104)/SUMIFS($F$5:$F$104,$I$5:$I$104,"&gt;=0"),0)),Parameter!$F$5,IF(AND(M77&lt;IFERROR(Parameter!$B$4/COUNT($I$5:$I$104),0),K77&gt;=IFERROR(SUM($L$5:$L$104)/SUMIFS($F$5:$F$104,$I$5:$I$104,"&gt;=0"),0)),Parameter!$F$6,Parameter!$F$7))))))</f>
        <v/>
      </c>
      <c r="O77" s="16">
        <f>IF(COUNTA(A77:H77)=0,"",IF(OR(A77="",B77="",C77="",D77="",E77="",F77="",G77="",H77=""),"Angaben fehlen",IF(COUNTIF($A$5:$A$104,A77)&gt;1,"ID doppelt",IF(E77&lt;D77,"Zeitraum prüfen",IF(H77&gt;G77,"Negativer Deckungsbeitrag",IF(IFERROR(H77/G77,0)&gt;Parameter!$B$6,"Wareneinsatzquote prüfen",""))))))</f>
        <v/>
      </c>
    </row>
    <row r="78" ht="21" customHeight="1">
      <c r="A78" s="18" t="n"/>
      <c r="B78" s="18" t="n"/>
      <c r="C78" s="18" t="n"/>
      <c r="D78" s="19" t="n"/>
      <c r="E78" s="19" t="n"/>
      <c r="F78" s="20" t="n"/>
      <c r="G78" s="36" t="n"/>
      <c r="H78" s="36" t="n"/>
      <c r="I78" s="34">
        <f>IF(COUNTBLANK($A78:$H78)&gt;0,"",F78*G78)</f>
        <v/>
      </c>
      <c r="J78" s="34">
        <f>IF(COUNTBLANK($A78:$H78)&gt;0,"",F78*H78)</f>
        <v/>
      </c>
      <c r="K78" s="34">
        <f>IF(COUNTBLANK($A78:$H78)&gt;0,"",G78-H78)</f>
        <v/>
      </c>
      <c r="L78" s="34">
        <f>IF(COUNTBLANK($A78:$H78)&gt;0,"",F78*K78)</f>
        <v/>
      </c>
      <c r="M78" s="37">
        <f>IF(COUNTBLANK($A78:$H78)&gt;0,"",IFERROR(F78/SUMIFS($F$5:$F$104,$I$5:$I$104,"&gt;=0"),""))</f>
        <v/>
      </c>
      <c r="N78" s="24">
        <f>IF(B78="","",IF(I78="","",IF(F78&lt;Parameter!$B$5,Parameter!$F$8,IF(AND(M78&gt;=IFERROR(Parameter!$B$4/COUNT($I$5:$I$104),0),K78&gt;=IFERROR(SUM($L$5:$L$104)/SUMIFS($F$5:$F$104,$I$5:$I$104,"&gt;=0"),0)),Parameter!$F$4,IF(AND(M78&gt;=IFERROR(Parameter!$B$4/COUNT($I$5:$I$104),0),K78&lt;IFERROR(SUM($L$5:$L$104)/SUMIFS($F$5:$F$104,$I$5:$I$104,"&gt;=0"),0)),Parameter!$F$5,IF(AND(M78&lt;IFERROR(Parameter!$B$4/COUNT($I$5:$I$104),0),K78&gt;=IFERROR(SUM($L$5:$L$104)/SUMIFS($F$5:$F$104,$I$5:$I$104,"&gt;=0"),0)),Parameter!$F$6,Parameter!$F$7))))))</f>
        <v/>
      </c>
      <c r="O78" s="14">
        <f>IF(COUNTA(A78:H78)=0,"",IF(OR(A78="",B78="",C78="",D78="",E78="",F78="",G78="",H78=""),"Angaben fehlen",IF(COUNTIF($A$5:$A$104,A78)&gt;1,"ID doppelt",IF(E78&lt;D78,"Zeitraum prüfen",IF(H78&gt;G78,"Negativer Deckungsbeitrag",IF(IFERROR(H78/G78,0)&gt;Parameter!$B$6,"Wareneinsatzquote prüfen",""))))))</f>
        <v/>
      </c>
    </row>
    <row r="79" ht="21" customHeight="1">
      <c r="A79" s="18" t="n"/>
      <c r="B79" s="18" t="n"/>
      <c r="C79" s="18" t="n"/>
      <c r="D79" s="19" t="n"/>
      <c r="E79" s="19" t="n"/>
      <c r="F79" s="20" t="n"/>
      <c r="G79" s="36" t="n"/>
      <c r="H79" s="36" t="n"/>
      <c r="I79" s="35">
        <f>IF(COUNTBLANK($A79:$H79)&gt;0,"",F79*G79)</f>
        <v/>
      </c>
      <c r="J79" s="35">
        <f>IF(COUNTBLANK($A79:$H79)&gt;0,"",F79*H79)</f>
        <v/>
      </c>
      <c r="K79" s="35">
        <f>IF(COUNTBLANK($A79:$H79)&gt;0,"",G79-H79)</f>
        <v/>
      </c>
      <c r="L79" s="35">
        <f>IF(COUNTBLANK($A79:$H79)&gt;0,"",F79*K79)</f>
        <v/>
      </c>
      <c r="M79" s="33">
        <f>IF(COUNTBLANK($A79:$H79)&gt;0,"",IFERROR(F79/SUMIFS($F$5:$F$104,$I$5:$I$104,"&gt;=0"),""))</f>
        <v/>
      </c>
      <c r="N79" s="22">
        <f>IF(B79="","",IF(I79="","",IF(F79&lt;Parameter!$B$5,Parameter!$F$8,IF(AND(M79&gt;=IFERROR(Parameter!$B$4/COUNT($I$5:$I$104),0),K79&gt;=IFERROR(SUM($L$5:$L$104)/SUMIFS($F$5:$F$104,$I$5:$I$104,"&gt;=0"),0)),Parameter!$F$4,IF(AND(M79&gt;=IFERROR(Parameter!$B$4/COUNT($I$5:$I$104),0),K79&lt;IFERROR(SUM($L$5:$L$104)/SUMIFS($F$5:$F$104,$I$5:$I$104,"&gt;=0"),0)),Parameter!$F$5,IF(AND(M79&lt;IFERROR(Parameter!$B$4/COUNT($I$5:$I$104),0),K79&gt;=IFERROR(SUM($L$5:$L$104)/SUMIFS($F$5:$F$104,$I$5:$I$104,"&gt;=0"),0)),Parameter!$F$6,Parameter!$F$7))))))</f>
        <v/>
      </c>
      <c r="O79" s="16">
        <f>IF(COUNTA(A79:H79)=0,"",IF(OR(A79="",B79="",C79="",D79="",E79="",F79="",G79="",H79=""),"Angaben fehlen",IF(COUNTIF($A$5:$A$104,A79)&gt;1,"ID doppelt",IF(E79&lt;D79,"Zeitraum prüfen",IF(H79&gt;G79,"Negativer Deckungsbeitrag",IF(IFERROR(H79/G79,0)&gt;Parameter!$B$6,"Wareneinsatzquote prüfen",""))))))</f>
        <v/>
      </c>
    </row>
    <row r="80" ht="21" customHeight="1">
      <c r="A80" s="18" t="n"/>
      <c r="B80" s="18" t="n"/>
      <c r="C80" s="18" t="n"/>
      <c r="D80" s="19" t="n"/>
      <c r="E80" s="19" t="n"/>
      <c r="F80" s="20" t="n"/>
      <c r="G80" s="36" t="n"/>
      <c r="H80" s="36" t="n"/>
      <c r="I80" s="34">
        <f>IF(COUNTBLANK($A80:$H80)&gt;0,"",F80*G80)</f>
        <v/>
      </c>
      <c r="J80" s="34">
        <f>IF(COUNTBLANK($A80:$H80)&gt;0,"",F80*H80)</f>
        <v/>
      </c>
      <c r="K80" s="34">
        <f>IF(COUNTBLANK($A80:$H80)&gt;0,"",G80-H80)</f>
        <v/>
      </c>
      <c r="L80" s="34">
        <f>IF(COUNTBLANK($A80:$H80)&gt;0,"",F80*K80)</f>
        <v/>
      </c>
      <c r="M80" s="37">
        <f>IF(COUNTBLANK($A80:$H80)&gt;0,"",IFERROR(F80/SUMIFS($F$5:$F$104,$I$5:$I$104,"&gt;=0"),""))</f>
        <v/>
      </c>
      <c r="N80" s="24">
        <f>IF(B80="","",IF(I80="","",IF(F80&lt;Parameter!$B$5,Parameter!$F$8,IF(AND(M80&gt;=IFERROR(Parameter!$B$4/COUNT($I$5:$I$104),0),K80&gt;=IFERROR(SUM($L$5:$L$104)/SUMIFS($F$5:$F$104,$I$5:$I$104,"&gt;=0"),0)),Parameter!$F$4,IF(AND(M80&gt;=IFERROR(Parameter!$B$4/COUNT($I$5:$I$104),0),K80&lt;IFERROR(SUM($L$5:$L$104)/SUMIFS($F$5:$F$104,$I$5:$I$104,"&gt;=0"),0)),Parameter!$F$5,IF(AND(M80&lt;IFERROR(Parameter!$B$4/COUNT($I$5:$I$104),0),K80&gt;=IFERROR(SUM($L$5:$L$104)/SUMIFS($F$5:$F$104,$I$5:$I$104,"&gt;=0"),0)),Parameter!$F$6,Parameter!$F$7))))))</f>
        <v/>
      </c>
      <c r="O80" s="14">
        <f>IF(COUNTA(A80:H80)=0,"",IF(OR(A80="",B80="",C80="",D80="",E80="",F80="",G80="",H80=""),"Angaben fehlen",IF(COUNTIF($A$5:$A$104,A80)&gt;1,"ID doppelt",IF(E80&lt;D80,"Zeitraum prüfen",IF(H80&gt;G80,"Negativer Deckungsbeitrag",IF(IFERROR(H80/G80,0)&gt;Parameter!$B$6,"Wareneinsatzquote prüfen",""))))))</f>
        <v/>
      </c>
    </row>
    <row r="81" ht="21" customHeight="1">
      <c r="A81" s="18" t="n"/>
      <c r="B81" s="18" t="n"/>
      <c r="C81" s="18" t="n"/>
      <c r="D81" s="19" t="n"/>
      <c r="E81" s="19" t="n"/>
      <c r="F81" s="20" t="n"/>
      <c r="G81" s="36" t="n"/>
      <c r="H81" s="36" t="n"/>
      <c r="I81" s="35">
        <f>IF(COUNTBLANK($A81:$H81)&gt;0,"",F81*G81)</f>
        <v/>
      </c>
      <c r="J81" s="35">
        <f>IF(COUNTBLANK($A81:$H81)&gt;0,"",F81*H81)</f>
        <v/>
      </c>
      <c r="K81" s="35">
        <f>IF(COUNTBLANK($A81:$H81)&gt;0,"",G81-H81)</f>
        <v/>
      </c>
      <c r="L81" s="35">
        <f>IF(COUNTBLANK($A81:$H81)&gt;0,"",F81*K81)</f>
        <v/>
      </c>
      <c r="M81" s="33">
        <f>IF(COUNTBLANK($A81:$H81)&gt;0,"",IFERROR(F81/SUMIFS($F$5:$F$104,$I$5:$I$104,"&gt;=0"),""))</f>
        <v/>
      </c>
      <c r="N81" s="22">
        <f>IF(B81="","",IF(I81="","",IF(F81&lt;Parameter!$B$5,Parameter!$F$8,IF(AND(M81&gt;=IFERROR(Parameter!$B$4/COUNT($I$5:$I$104),0),K81&gt;=IFERROR(SUM($L$5:$L$104)/SUMIFS($F$5:$F$104,$I$5:$I$104,"&gt;=0"),0)),Parameter!$F$4,IF(AND(M81&gt;=IFERROR(Parameter!$B$4/COUNT($I$5:$I$104),0),K81&lt;IFERROR(SUM($L$5:$L$104)/SUMIFS($F$5:$F$104,$I$5:$I$104,"&gt;=0"),0)),Parameter!$F$5,IF(AND(M81&lt;IFERROR(Parameter!$B$4/COUNT($I$5:$I$104),0),K81&gt;=IFERROR(SUM($L$5:$L$104)/SUMIFS($F$5:$F$104,$I$5:$I$104,"&gt;=0"),0)),Parameter!$F$6,Parameter!$F$7))))))</f>
        <v/>
      </c>
      <c r="O81" s="16">
        <f>IF(COUNTA(A81:H81)=0,"",IF(OR(A81="",B81="",C81="",D81="",E81="",F81="",G81="",H81=""),"Angaben fehlen",IF(COUNTIF($A$5:$A$104,A81)&gt;1,"ID doppelt",IF(E81&lt;D81,"Zeitraum prüfen",IF(H81&gt;G81,"Negativer Deckungsbeitrag",IF(IFERROR(H81/G81,0)&gt;Parameter!$B$6,"Wareneinsatzquote prüfen",""))))))</f>
        <v/>
      </c>
    </row>
    <row r="82" ht="21" customHeight="1">
      <c r="A82" s="18" t="n"/>
      <c r="B82" s="18" t="n"/>
      <c r="C82" s="18" t="n"/>
      <c r="D82" s="19" t="n"/>
      <c r="E82" s="19" t="n"/>
      <c r="F82" s="20" t="n"/>
      <c r="G82" s="36" t="n"/>
      <c r="H82" s="36" t="n"/>
      <c r="I82" s="34">
        <f>IF(COUNTBLANK($A82:$H82)&gt;0,"",F82*G82)</f>
        <v/>
      </c>
      <c r="J82" s="34">
        <f>IF(COUNTBLANK($A82:$H82)&gt;0,"",F82*H82)</f>
        <v/>
      </c>
      <c r="K82" s="34">
        <f>IF(COUNTBLANK($A82:$H82)&gt;0,"",G82-H82)</f>
        <v/>
      </c>
      <c r="L82" s="34">
        <f>IF(COUNTBLANK($A82:$H82)&gt;0,"",F82*K82)</f>
        <v/>
      </c>
      <c r="M82" s="37">
        <f>IF(COUNTBLANK($A82:$H82)&gt;0,"",IFERROR(F82/SUMIFS($F$5:$F$104,$I$5:$I$104,"&gt;=0"),""))</f>
        <v/>
      </c>
      <c r="N82" s="24">
        <f>IF(B82="","",IF(I82="","",IF(F82&lt;Parameter!$B$5,Parameter!$F$8,IF(AND(M82&gt;=IFERROR(Parameter!$B$4/COUNT($I$5:$I$104),0),K82&gt;=IFERROR(SUM($L$5:$L$104)/SUMIFS($F$5:$F$104,$I$5:$I$104,"&gt;=0"),0)),Parameter!$F$4,IF(AND(M82&gt;=IFERROR(Parameter!$B$4/COUNT($I$5:$I$104),0),K82&lt;IFERROR(SUM($L$5:$L$104)/SUMIFS($F$5:$F$104,$I$5:$I$104,"&gt;=0"),0)),Parameter!$F$5,IF(AND(M82&lt;IFERROR(Parameter!$B$4/COUNT($I$5:$I$104),0),K82&gt;=IFERROR(SUM($L$5:$L$104)/SUMIFS($F$5:$F$104,$I$5:$I$104,"&gt;=0"),0)),Parameter!$F$6,Parameter!$F$7))))))</f>
        <v/>
      </c>
      <c r="O82" s="14">
        <f>IF(COUNTA(A82:H82)=0,"",IF(OR(A82="",B82="",C82="",D82="",E82="",F82="",G82="",H82=""),"Angaben fehlen",IF(COUNTIF($A$5:$A$104,A82)&gt;1,"ID doppelt",IF(E82&lt;D82,"Zeitraum prüfen",IF(H82&gt;G82,"Negativer Deckungsbeitrag",IF(IFERROR(H82/G82,0)&gt;Parameter!$B$6,"Wareneinsatzquote prüfen",""))))))</f>
        <v/>
      </c>
    </row>
    <row r="83" ht="21" customHeight="1">
      <c r="A83" s="18" t="n"/>
      <c r="B83" s="18" t="n"/>
      <c r="C83" s="18" t="n"/>
      <c r="D83" s="19" t="n"/>
      <c r="E83" s="19" t="n"/>
      <c r="F83" s="20" t="n"/>
      <c r="G83" s="36" t="n"/>
      <c r="H83" s="36" t="n"/>
      <c r="I83" s="35">
        <f>IF(COUNTBLANK($A83:$H83)&gt;0,"",F83*G83)</f>
        <v/>
      </c>
      <c r="J83" s="35">
        <f>IF(COUNTBLANK($A83:$H83)&gt;0,"",F83*H83)</f>
        <v/>
      </c>
      <c r="K83" s="35">
        <f>IF(COUNTBLANK($A83:$H83)&gt;0,"",G83-H83)</f>
        <v/>
      </c>
      <c r="L83" s="35">
        <f>IF(COUNTBLANK($A83:$H83)&gt;0,"",F83*K83)</f>
        <v/>
      </c>
      <c r="M83" s="33">
        <f>IF(COUNTBLANK($A83:$H83)&gt;0,"",IFERROR(F83/SUMIFS($F$5:$F$104,$I$5:$I$104,"&gt;=0"),""))</f>
        <v/>
      </c>
      <c r="N83" s="22">
        <f>IF(B83="","",IF(I83="","",IF(F83&lt;Parameter!$B$5,Parameter!$F$8,IF(AND(M83&gt;=IFERROR(Parameter!$B$4/COUNT($I$5:$I$104),0),K83&gt;=IFERROR(SUM($L$5:$L$104)/SUMIFS($F$5:$F$104,$I$5:$I$104,"&gt;=0"),0)),Parameter!$F$4,IF(AND(M83&gt;=IFERROR(Parameter!$B$4/COUNT($I$5:$I$104),0),K83&lt;IFERROR(SUM($L$5:$L$104)/SUMIFS($F$5:$F$104,$I$5:$I$104,"&gt;=0"),0)),Parameter!$F$5,IF(AND(M83&lt;IFERROR(Parameter!$B$4/COUNT($I$5:$I$104),0),K83&gt;=IFERROR(SUM($L$5:$L$104)/SUMIFS($F$5:$F$104,$I$5:$I$104,"&gt;=0"),0)),Parameter!$F$6,Parameter!$F$7))))))</f>
        <v/>
      </c>
      <c r="O83" s="16">
        <f>IF(COUNTA(A83:H83)=0,"",IF(OR(A83="",B83="",C83="",D83="",E83="",F83="",G83="",H83=""),"Angaben fehlen",IF(COUNTIF($A$5:$A$104,A83)&gt;1,"ID doppelt",IF(E83&lt;D83,"Zeitraum prüfen",IF(H83&gt;G83,"Negativer Deckungsbeitrag",IF(IFERROR(H83/G83,0)&gt;Parameter!$B$6,"Wareneinsatzquote prüfen",""))))))</f>
        <v/>
      </c>
    </row>
    <row r="84" ht="21" customHeight="1">
      <c r="A84" s="18" t="n"/>
      <c r="B84" s="18" t="n"/>
      <c r="C84" s="18" t="n"/>
      <c r="D84" s="19" t="n"/>
      <c r="E84" s="19" t="n"/>
      <c r="F84" s="20" t="n"/>
      <c r="G84" s="36" t="n"/>
      <c r="H84" s="36" t="n"/>
      <c r="I84" s="34">
        <f>IF(COUNTBLANK($A84:$H84)&gt;0,"",F84*G84)</f>
        <v/>
      </c>
      <c r="J84" s="34">
        <f>IF(COUNTBLANK($A84:$H84)&gt;0,"",F84*H84)</f>
        <v/>
      </c>
      <c r="K84" s="34">
        <f>IF(COUNTBLANK($A84:$H84)&gt;0,"",G84-H84)</f>
        <v/>
      </c>
      <c r="L84" s="34">
        <f>IF(COUNTBLANK($A84:$H84)&gt;0,"",F84*K84)</f>
        <v/>
      </c>
      <c r="M84" s="37">
        <f>IF(COUNTBLANK($A84:$H84)&gt;0,"",IFERROR(F84/SUMIFS($F$5:$F$104,$I$5:$I$104,"&gt;=0"),""))</f>
        <v/>
      </c>
      <c r="N84" s="24">
        <f>IF(B84="","",IF(I84="","",IF(F84&lt;Parameter!$B$5,Parameter!$F$8,IF(AND(M84&gt;=IFERROR(Parameter!$B$4/COUNT($I$5:$I$104),0),K84&gt;=IFERROR(SUM($L$5:$L$104)/SUMIFS($F$5:$F$104,$I$5:$I$104,"&gt;=0"),0)),Parameter!$F$4,IF(AND(M84&gt;=IFERROR(Parameter!$B$4/COUNT($I$5:$I$104),0),K84&lt;IFERROR(SUM($L$5:$L$104)/SUMIFS($F$5:$F$104,$I$5:$I$104,"&gt;=0"),0)),Parameter!$F$5,IF(AND(M84&lt;IFERROR(Parameter!$B$4/COUNT($I$5:$I$104),0),K84&gt;=IFERROR(SUM($L$5:$L$104)/SUMIFS($F$5:$F$104,$I$5:$I$104,"&gt;=0"),0)),Parameter!$F$6,Parameter!$F$7))))))</f>
        <v/>
      </c>
      <c r="O84" s="14">
        <f>IF(COUNTA(A84:H84)=0,"",IF(OR(A84="",B84="",C84="",D84="",E84="",F84="",G84="",H84=""),"Angaben fehlen",IF(COUNTIF($A$5:$A$104,A84)&gt;1,"ID doppelt",IF(E84&lt;D84,"Zeitraum prüfen",IF(H84&gt;G84,"Negativer Deckungsbeitrag",IF(IFERROR(H84/G84,0)&gt;Parameter!$B$6,"Wareneinsatzquote prüfen",""))))))</f>
        <v/>
      </c>
    </row>
    <row r="85" ht="21" customHeight="1">
      <c r="A85" s="18" t="n"/>
      <c r="B85" s="18" t="n"/>
      <c r="C85" s="18" t="n"/>
      <c r="D85" s="19" t="n"/>
      <c r="E85" s="19" t="n"/>
      <c r="F85" s="20" t="n"/>
      <c r="G85" s="36" t="n"/>
      <c r="H85" s="36" t="n"/>
      <c r="I85" s="35">
        <f>IF(COUNTBLANK($A85:$H85)&gt;0,"",F85*G85)</f>
        <v/>
      </c>
      <c r="J85" s="35">
        <f>IF(COUNTBLANK($A85:$H85)&gt;0,"",F85*H85)</f>
        <v/>
      </c>
      <c r="K85" s="35">
        <f>IF(COUNTBLANK($A85:$H85)&gt;0,"",G85-H85)</f>
        <v/>
      </c>
      <c r="L85" s="35">
        <f>IF(COUNTBLANK($A85:$H85)&gt;0,"",F85*K85)</f>
        <v/>
      </c>
      <c r="M85" s="33">
        <f>IF(COUNTBLANK($A85:$H85)&gt;0,"",IFERROR(F85/SUMIFS($F$5:$F$104,$I$5:$I$104,"&gt;=0"),""))</f>
        <v/>
      </c>
      <c r="N85" s="22">
        <f>IF(B85="","",IF(I85="","",IF(F85&lt;Parameter!$B$5,Parameter!$F$8,IF(AND(M85&gt;=IFERROR(Parameter!$B$4/COUNT($I$5:$I$104),0),K85&gt;=IFERROR(SUM($L$5:$L$104)/SUMIFS($F$5:$F$104,$I$5:$I$104,"&gt;=0"),0)),Parameter!$F$4,IF(AND(M85&gt;=IFERROR(Parameter!$B$4/COUNT($I$5:$I$104),0),K85&lt;IFERROR(SUM($L$5:$L$104)/SUMIFS($F$5:$F$104,$I$5:$I$104,"&gt;=0"),0)),Parameter!$F$5,IF(AND(M85&lt;IFERROR(Parameter!$B$4/COUNT($I$5:$I$104),0),K85&gt;=IFERROR(SUM($L$5:$L$104)/SUMIFS($F$5:$F$104,$I$5:$I$104,"&gt;=0"),0)),Parameter!$F$6,Parameter!$F$7))))))</f>
        <v/>
      </c>
      <c r="O85" s="16">
        <f>IF(COUNTA(A85:H85)=0,"",IF(OR(A85="",B85="",C85="",D85="",E85="",F85="",G85="",H85=""),"Angaben fehlen",IF(COUNTIF($A$5:$A$104,A85)&gt;1,"ID doppelt",IF(E85&lt;D85,"Zeitraum prüfen",IF(H85&gt;G85,"Negativer Deckungsbeitrag",IF(IFERROR(H85/G85,0)&gt;Parameter!$B$6,"Wareneinsatzquote prüfen",""))))))</f>
        <v/>
      </c>
    </row>
    <row r="86" ht="21" customHeight="1">
      <c r="A86" s="18" t="n"/>
      <c r="B86" s="18" t="n"/>
      <c r="C86" s="18" t="n"/>
      <c r="D86" s="19" t="n"/>
      <c r="E86" s="19" t="n"/>
      <c r="F86" s="20" t="n"/>
      <c r="G86" s="36" t="n"/>
      <c r="H86" s="36" t="n"/>
      <c r="I86" s="34">
        <f>IF(COUNTBLANK($A86:$H86)&gt;0,"",F86*G86)</f>
        <v/>
      </c>
      <c r="J86" s="34">
        <f>IF(COUNTBLANK($A86:$H86)&gt;0,"",F86*H86)</f>
        <v/>
      </c>
      <c r="K86" s="34">
        <f>IF(COUNTBLANK($A86:$H86)&gt;0,"",G86-H86)</f>
        <v/>
      </c>
      <c r="L86" s="34">
        <f>IF(COUNTBLANK($A86:$H86)&gt;0,"",F86*K86)</f>
        <v/>
      </c>
      <c r="M86" s="37">
        <f>IF(COUNTBLANK($A86:$H86)&gt;0,"",IFERROR(F86/SUMIFS($F$5:$F$104,$I$5:$I$104,"&gt;=0"),""))</f>
        <v/>
      </c>
      <c r="N86" s="24">
        <f>IF(B86="","",IF(I86="","",IF(F86&lt;Parameter!$B$5,Parameter!$F$8,IF(AND(M86&gt;=IFERROR(Parameter!$B$4/COUNT($I$5:$I$104),0),K86&gt;=IFERROR(SUM($L$5:$L$104)/SUMIFS($F$5:$F$104,$I$5:$I$104,"&gt;=0"),0)),Parameter!$F$4,IF(AND(M86&gt;=IFERROR(Parameter!$B$4/COUNT($I$5:$I$104),0),K86&lt;IFERROR(SUM($L$5:$L$104)/SUMIFS($F$5:$F$104,$I$5:$I$104,"&gt;=0"),0)),Parameter!$F$5,IF(AND(M86&lt;IFERROR(Parameter!$B$4/COUNT($I$5:$I$104),0),K86&gt;=IFERROR(SUM($L$5:$L$104)/SUMIFS($F$5:$F$104,$I$5:$I$104,"&gt;=0"),0)),Parameter!$F$6,Parameter!$F$7))))))</f>
        <v/>
      </c>
      <c r="O86" s="14">
        <f>IF(COUNTA(A86:H86)=0,"",IF(OR(A86="",B86="",C86="",D86="",E86="",F86="",G86="",H86=""),"Angaben fehlen",IF(COUNTIF($A$5:$A$104,A86)&gt;1,"ID doppelt",IF(E86&lt;D86,"Zeitraum prüfen",IF(H86&gt;G86,"Negativer Deckungsbeitrag",IF(IFERROR(H86/G86,0)&gt;Parameter!$B$6,"Wareneinsatzquote prüfen",""))))))</f>
        <v/>
      </c>
    </row>
    <row r="87" ht="21" customHeight="1">
      <c r="A87" s="18" t="n"/>
      <c r="B87" s="18" t="n"/>
      <c r="C87" s="18" t="n"/>
      <c r="D87" s="19" t="n"/>
      <c r="E87" s="19" t="n"/>
      <c r="F87" s="20" t="n"/>
      <c r="G87" s="36" t="n"/>
      <c r="H87" s="36" t="n"/>
      <c r="I87" s="35">
        <f>IF(COUNTBLANK($A87:$H87)&gt;0,"",F87*G87)</f>
        <v/>
      </c>
      <c r="J87" s="35">
        <f>IF(COUNTBLANK($A87:$H87)&gt;0,"",F87*H87)</f>
        <v/>
      </c>
      <c r="K87" s="35">
        <f>IF(COUNTBLANK($A87:$H87)&gt;0,"",G87-H87)</f>
        <v/>
      </c>
      <c r="L87" s="35">
        <f>IF(COUNTBLANK($A87:$H87)&gt;0,"",F87*K87)</f>
        <v/>
      </c>
      <c r="M87" s="33">
        <f>IF(COUNTBLANK($A87:$H87)&gt;0,"",IFERROR(F87/SUMIFS($F$5:$F$104,$I$5:$I$104,"&gt;=0"),""))</f>
        <v/>
      </c>
      <c r="N87" s="22">
        <f>IF(B87="","",IF(I87="","",IF(F87&lt;Parameter!$B$5,Parameter!$F$8,IF(AND(M87&gt;=IFERROR(Parameter!$B$4/COUNT($I$5:$I$104),0),K87&gt;=IFERROR(SUM($L$5:$L$104)/SUMIFS($F$5:$F$104,$I$5:$I$104,"&gt;=0"),0)),Parameter!$F$4,IF(AND(M87&gt;=IFERROR(Parameter!$B$4/COUNT($I$5:$I$104),0),K87&lt;IFERROR(SUM($L$5:$L$104)/SUMIFS($F$5:$F$104,$I$5:$I$104,"&gt;=0"),0)),Parameter!$F$5,IF(AND(M87&lt;IFERROR(Parameter!$B$4/COUNT($I$5:$I$104),0),K87&gt;=IFERROR(SUM($L$5:$L$104)/SUMIFS($F$5:$F$104,$I$5:$I$104,"&gt;=0"),0)),Parameter!$F$6,Parameter!$F$7))))))</f>
        <v/>
      </c>
      <c r="O87" s="16">
        <f>IF(COUNTA(A87:H87)=0,"",IF(OR(A87="",B87="",C87="",D87="",E87="",F87="",G87="",H87=""),"Angaben fehlen",IF(COUNTIF($A$5:$A$104,A87)&gt;1,"ID doppelt",IF(E87&lt;D87,"Zeitraum prüfen",IF(H87&gt;G87,"Negativer Deckungsbeitrag",IF(IFERROR(H87/G87,0)&gt;Parameter!$B$6,"Wareneinsatzquote prüfen",""))))))</f>
        <v/>
      </c>
    </row>
    <row r="88" ht="21" customHeight="1">
      <c r="A88" s="18" t="n"/>
      <c r="B88" s="18" t="n"/>
      <c r="C88" s="18" t="n"/>
      <c r="D88" s="19" t="n"/>
      <c r="E88" s="19" t="n"/>
      <c r="F88" s="20" t="n"/>
      <c r="G88" s="36" t="n"/>
      <c r="H88" s="36" t="n"/>
      <c r="I88" s="34">
        <f>IF(COUNTBLANK($A88:$H88)&gt;0,"",F88*G88)</f>
        <v/>
      </c>
      <c r="J88" s="34">
        <f>IF(COUNTBLANK($A88:$H88)&gt;0,"",F88*H88)</f>
        <v/>
      </c>
      <c r="K88" s="34">
        <f>IF(COUNTBLANK($A88:$H88)&gt;0,"",G88-H88)</f>
        <v/>
      </c>
      <c r="L88" s="34">
        <f>IF(COUNTBLANK($A88:$H88)&gt;0,"",F88*K88)</f>
        <v/>
      </c>
      <c r="M88" s="37">
        <f>IF(COUNTBLANK($A88:$H88)&gt;0,"",IFERROR(F88/SUMIFS($F$5:$F$104,$I$5:$I$104,"&gt;=0"),""))</f>
        <v/>
      </c>
      <c r="N88" s="24">
        <f>IF(B88="","",IF(I88="","",IF(F88&lt;Parameter!$B$5,Parameter!$F$8,IF(AND(M88&gt;=IFERROR(Parameter!$B$4/COUNT($I$5:$I$104),0),K88&gt;=IFERROR(SUM($L$5:$L$104)/SUMIFS($F$5:$F$104,$I$5:$I$104,"&gt;=0"),0)),Parameter!$F$4,IF(AND(M88&gt;=IFERROR(Parameter!$B$4/COUNT($I$5:$I$104),0),K88&lt;IFERROR(SUM($L$5:$L$104)/SUMIFS($F$5:$F$104,$I$5:$I$104,"&gt;=0"),0)),Parameter!$F$5,IF(AND(M88&lt;IFERROR(Parameter!$B$4/COUNT($I$5:$I$104),0),K88&gt;=IFERROR(SUM($L$5:$L$104)/SUMIFS($F$5:$F$104,$I$5:$I$104,"&gt;=0"),0)),Parameter!$F$6,Parameter!$F$7))))))</f>
        <v/>
      </c>
      <c r="O88" s="14">
        <f>IF(COUNTA(A88:H88)=0,"",IF(OR(A88="",B88="",C88="",D88="",E88="",F88="",G88="",H88=""),"Angaben fehlen",IF(COUNTIF($A$5:$A$104,A88)&gt;1,"ID doppelt",IF(E88&lt;D88,"Zeitraum prüfen",IF(H88&gt;G88,"Negativer Deckungsbeitrag",IF(IFERROR(H88/G88,0)&gt;Parameter!$B$6,"Wareneinsatzquote prüfen",""))))))</f>
        <v/>
      </c>
    </row>
    <row r="89" ht="21" customHeight="1">
      <c r="A89" s="18" t="n"/>
      <c r="B89" s="18" t="n"/>
      <c r="C89" s="18" t="n"/>
      <c r="D89" s="19" t="n"/>
      <c r="E89" s="19" t="n"/>
      <c r="F89" s="20" t="n"/>
      <c r="G89" s="36" t="n"/>
      <c r="H89" s="36" t="n"/>
      <c r="I89" s="35">
        <f>IF(COUNTBLANK($A89:$H89)&gt;0,"",F89*G89)</f>
        <v/>
      </c>
      <c r="J89" s="35">
        <f>IF(COUNTBLANK($A89:$H89)&gt;0,"",F89*H89)</f>
        <v/>
      </c>
      <c r="K89" s="35">
        <f>IF(COUNTBLANK($A89:$H89)&gt;0,"",G89-H89)</f>
        <v/>
      </c>
      <c r="L89" s="35">
        <f>IF(COUNTBLANK($A89:$H89)&gt;0,"",F89*K89)</f>
        <v/>
      </c>
      <c r="M89" s="33">
        <f>IF(COUNTBLANK($A89:$H89)&gt;0,"",IFERROR(F89/SUMIFS($F$5:$F$104,$I$5:$I$104,"&gt;=0"),""))</f>
        <v/>
      </c>
      <c r="N89" s="22">
        <f>IF(B89="","",IF(I89="","",IF(F89&lt;Parameter!$B$5,Parameter!$F$8,IF(AND(M89&gt;=IFERROR(Parameter!$B$4/COUNT($I$5:$I$104),0),K89&gt;=IFERROR(SUM($L$5:$L$104)/SUMIFS($F$5:$F$104,$I$5:$I$104,"&gt;=0"),0)),Parameter!$F$4,IF(AND(M89&gt;=IFERROR(Parameter!$B$4/COUNT($I$5:$I$104),0),K89&lt;IFERROR(SUM($L$5:$L$104)/SUMIFS($F$5:$F$104,$I$5:$I$104,"&gt;=0"),0)),Parameter!$F$5,IF(AND(M89&lt;IFERROR(Parameter!$B$4/COUNT($I$5:$I$104),0),K89&gt;=IFERROR(SUM($L$5:$L$104)/SUMIFS($F$5:$F$104,$I$5:$I$104,"&gt;=0"),0)),Parameter!$F$6,Parameter!$F$7))))))</f>
        <v/>
      </c>
      <c r="O89" s="16">
        <f>IF(COUNTA(A89:H89)=0,"",IF(OR(A89="",B89="",C89="",D89="",E89="",F89="",G89="",H89=""),"Angaben fehlen",IF(COUNTIF($A$5:$A$104,A89)&gt;1,"ID doppelt",IF(E89&lt;D89,"Zeitraum prüfen",IF(H89&gt;G89,"Negativer Deckungsbeitrag",IF(IFERROR(H89/G89,0)&gt;Parameter!$B$6,"Wareneinsatzquote prüfen",""))))))</f>
        <v/>
      </c>
    </row>
    <row r="90" ht="21" customHeight="1">
      <c r="A90" s="18" t="n"/>
      <c r="B90" s="18" t="n"/>
      <c r="C90" s="18" t="n"/>
      <c r="D90" s="19" t="n"/>
      <c r="E90" s="19" t="n"/>
      <c r="F90" s="20" t="n"/>
      <c r="G90" s="36" t="n"/>
      <c r="H90" s="36" t="n"/>
      <c r="I90" s="34">
        <f>IF(COUNTBLANK($A90:$H90)&gt;0,"",F90*G90)</f>
        <v/>
      </c>
      <c r="J90" s="34">
        <f>IF(COUNTBLANK($A90:$H90)&gt;0,"",F90*H90)</f>
        <v/>
      </c>
      <c r="K90" s="34">
        <f>IF(COUNTBLANK($A90:$H90)&gt;0,"",G90-H90)</f>
        <v/>
      </c>
      <c r="L90" s="34">
        <f>IF(COUNTBLANK($A90:$H90)&gt;0,"",F90*K90)</f>
        <v/>
      </c>
      <c r="M90" s="37">
        <f>IF(COUNTBLANK($A90:$H90)&gt;0,"",IFERROR(F90/SUMIFS($F$5:$F$104,$I$5:$I$104,"&gt;=0"),""))</f>
        <v/>
      </c>
      <c r="N90" s="24">
        <f>IF(B90="","",IF(I90="","",IF(F90&lt;Parameter!$B$5,Parameter!$F$8,IF(AND(M90&gt;=IFERROR(Parameter!$B$4/COUNT($I$5:$I$104),0),K90&gt;=IFERROR(SUM($L$5:$L$104)/SUMIFS($F$5:$F$104,$I$5:$I$104,"&gt;=0"),0)),Parameter!$F$4,IF(AND(M90&gt;=IFERROR(Parameter!$B$4/COUNT($I$5:$I$104),0),K90&lt;IFERROR(SUM($L$5:$L$104)/SUMIFS($F$5:$F$104,$I$5:$I$104,"&gt;=0"),0)),Parameter!$F$5,IF(AND(M90&lt;IFERROR(Parameter!$B$4/COUNT($I$5:$I$104),0),K90&gt;=IFERROR(SUM($L$5:$L$104)/SUMIFS($F$5:$F$104,$I$5:$I$104,"&gt;=0"),0)),Parameter!$F$6,Parameter!$F$7))))))</f>
        <v/>
      </c>
      <c r="O90" s="14">
        <f>IF(COUNTA(A90:H90)=0,"",IF(OR(A90="",B90="",C90="",D90="",E90="",F90="",G90="",H90=""),"Angaben fehlen",IF(COUNTIF($A$5:$A$104,A90)&gt;1,"ID doppelt",IF(E90&lt;D90,"Zeitraum prüfen",IF(H90&gt;G90,"Negativer Deckungsbeitrag",IF(IFERROR(H90/G90,0)&gt;Parameter!$B$6,"Wareneinsatzquote prüfen",""))))))</f>
        <v/>
      </c>
    </row>
    <row r="91" ht="21" customHeight="1">
      <c r="A91" s="18" t="n"/>
      <c r="B91" s="18" t="n"/>
      <c r="C91" s="18" t="n"/>
      <c r="D91" s="19" t="n"/>
      <c r="E91" s="19" t="n"/>
      <c r="F91" s="20" t="n"/>
      <c r="G91" s="36" t="n"/>
      <c r="H91" s="36" t="n"/>
      <c r="I91" s="35">
        <f>IF(COUNTBLANK($A91:$H91)&gt;0,"",F91*G91)</f>
        <v/>
      </c>
      <c r="J91" s="35">
        <f>IF(COUNTBLANK($A91:$H91)&gt;0,"",F91*H91)</f>
        <v/>
      </c>
      <c r="K91" s="35">
        <f>IF(COUNTBLANK($A91:$H91)&gt;0,"",G91-H91)</f>
        <v/>
      </c>
      <c r="L91" s="35">
        <f>IF(COUNTBLANK($A91:$H91)&gt;0,"",F91*K91)</f>
        <v/>
      </c>
      <c r="M91" s="33">
        <f>IF(COUNTBLANK($A91:$H91)&gt;0,"",IFERROR(F91/SUMIFS($F$5:$F$104,$I$5:$I$104,"&gt;=0"),""))</f>
        <v/>
      </c>
      <c r="N91" s="22">
        <f>IF(B91="","",IF(I91="","",IF(F91&lt;Parameter!$B$5,Parameter!$F$8,IF(AND(M91&gt;=IFERROR(Parameter!$B$4/COUNT($I$5:$I$104),0),K91&gt;=IFERROR(SUM($L$5:$L$104)/SUMIFS($F$5:$F$104,$I$5:$I$104,"&gt;=0"),0)),Parameter!$F$4,IF(AND(M91&gt;=IFERROR(Parameter!$B$4/COUNT($I$5:$I$104),0),K91&lt;IFERROR(SUM($L$5:$L$104)/SUMIFS($F$5:$F$104,$I$5:$I$104,"&gt;=0"),0)),Parameter!$F$5,IF(AND(M91&lt;IFERROR(Parameter!$B$4/COUNT($I$5:$I$104),0),K91&gt;=IFERROR(SUM($L$5:$L$104)/SUMIFS($F$5:$F$104,$I$5:$I$104,"&gt;=0"),0)),Parameter!$F$6,Parameter!$F$7))))))</f>
        <v/>
      </c>
      <c r="O91" s="16">
        <f>IF(COUNTA(A91:H91)=0,"",IF(OR(A91="",B91="",C91="",D91="",E91="",F91="",G91="",H91=""),"Angaben fehlen",IF(COUNTIF($A$5:$A$104,A91)&gt;1,"ID doppelt",IF(E91&lt;D91,"Zeitraum prüfen",IF(H91&gt;G91,"Negativer Deckungsbeitrag",IF(IFERROR(H91/G91,0)&gt;Parameter!$B$6,"Wareneinsatzquote prüfen",""))))))</f>
        <v/>
      </c>
    </row>
    <row r="92" ht="21" customHeight="1">
      <c r="A92" s="18" t="n"/>
      <c r="B92" s="18" t="n"/>
      <c r="C92" s="18" t="n"/>
      <c r="D92" s="19" t="n"/>
      <c r="E92" s="19" t="n"/>
      <c r="F92" s="20" t="n"/>
      <c r="G92" s="36" t="n"/>
      <c r="H92" s="36" t="n"/>
      <c r="I92" s="34">
        <f>IF(COUNTBLANK($A92:$H92)&gt;0,"",F92*G92)</f>
        <v/>
      </c>
      <c r="J92" s="34">
        <f>IF(COUNTBLANK($A92:$H92)&gt;0,"",F92*H92)</f>
        <v/>
      </c>
      <c r="K92" s="34">
        <f>IF(COUNTBLANK($A92:$H92)&gt;0,"",G92-H92)</f>
        <v/>
      </c>
      <c r="L92" s="34">
        <f>IF(COUNTBLANK($A92:$H92)&gt;0,"",F92*K92)</f>
        <v/>
      </c>
      <c r="M92" s="37">
        <f>IF(COUNTBLANK($A92:$H92)&gt;0,"",IFERROR(F92/SUMIFS($F$5:$F$104,$I$5:$I$104,"&gt;=0"),""))</f>
        <v/>
      </c>
      <c r="N92" s="24">
        <f>IF(B92="","",IF(I92="","",IF(F92&lt;Parameter!$B$5,Parameter!$F$8,IF(AND(M92&gt;=IFERROR(Parameter!$B$4/COUNT($I$5:$I$104),0),K92&gt;=IFERROR(SUM($L$5:$L$104)/SUMIFS($F$5:$F$104,$I$5:$I$104,"&gt;=0"),0)),Parameter!$F$4,IF(AND(M92&gt;=IFERROR(Parameter!$B$4/COUNT($I$5:$I$104),0),K92&lt;IFERROR(SUM($L$5:$L$104)/SUMIFS($F$5:$F$104,$I$5:$I$104,"&gt;=0"),0)),Parameter!$F$5,IF(AND(M92&lt;IFERROR(Parameter!$B$4/COUNT($I$5:$I$104),0),K92&gt;=IFERROR(SUM($L$5:$L$104)/SUMIFS($F$5:$F$104,$I$5:$I$104,"&gt;=0"),0)),Parameter!$F$6,Parameter!$F$7))))))</f>
        <v/>
      </c>
      <c r="O92" s="14">
        <f>IF(COUNTA(A92:H92)=0,"",IF(OR(A92="",B92="",C92="",D92="",E92="",F92="",G92="",H92=""),"Angaben fehlen",IF(COUNTIF($A$5:$A$104,A92)&gt;1,"ID doppelt",IF(E92&lt;D92,"Zeitraum prüfen",IF(H92&gt;G92,"Negativer Deckungsbeitrag",IF(IFERROR(H92/G92,0)&gt;Parameter!$B$6,"Wareneinsatzquote prüfen",""))))))</f>
        <v/>
      </c>
    </row>
    <row r="93" ht="21" customHeight="1">
      <c r="A93" s="18" t="n"/>
      <c r="B93" s="18" t="n"/>
      <c r="C93" s="18" t="n"/>
      <c r="D93" s="19" t="n"/>
      <c r="E93" s="19" t="n"/>
      <c r="F93" s="20" t="n"/>
      <c r="G93" s="36" t="n"/>
      <c r="H93" s="36" t="n"/>
      <c r="I93" s="35">
        <f>IF(COUNTBLANK($A93:$H93)&gt;0,"",F93*G93)</f>
        <v/>
      </c>
      <c r="J93" s="35">
        <f>IF(COUNTBLANK($A93:$H93)&gt;0,"",F93*H93)</f>
        <v/>
      </c>
      <c r="K93" s="35">
        <f>IF(COUNTBLANK($A93:$H93)&gt;0,"",G93-H93)</f>
        <v/>
      </c>
      <c r="L93" s="35">
        <f>IF(COUNTBLANK($A93:$H93)&gt;0,"",F93*K93)</f>
        <v/>
      </c>
      <c r="M93" s="33">
        <f>IF(COUNTBLANK($A93:$H93)&gt;0,"",IFERROR(F93/SUMIFS($F$5:$F$104,$I$5:$I$104,"&gt;=0"),""))</f>
        <v/>
      </c>
      <c r="N93" s="22">
        <f>IF(B93="","",IF(I93="","",IF(F93&lt;Parameter!$B$5,Parameter!$F$8,IF(AND(M93&gt;=IFERROR(Parameter!$B$4/COUNT($I$5:$I$104),0),K93&gt;=IFERROR(SUM($L$5:$L$104)/SUMIFS($F$5:$F$104,$I$5:$I$104,"&gt;=0"),0)),Parameter!$F$4,IF(AND(M93&gt;=IFERROR(Parameter!$B$4/COUNT($I$5:$I$104),0),K93&lt;IFERROR(SUM($L$5:$L$104)/SUMIFS($F$5:$F$104,$I$5:$I$104,"&gt;=0"),0)),Parameter!$F$5,IF(AND(M93&lt;IFERROR(Parameter!$B$4/COUNT($I$5:$I$104),0),K93&gt;=IFERROR(SUM($L$5:$L$104)/SUMIFS($F$5:$F$104,$I$5:$I$104,"&gt;=0"),0)),Parameter!$F$6,Parameter!$F$7))))))</f>
        <v/>
      </c>
      <c r="O93" s="16">
        <f>IF(COUNTA(A93:H93)=0,"",IF(OR(A93="",B93="",C93="",D93="",E93="",F93="",G93="",H93=""),"Angaben fehlen",IF(COUNTIF($A$5:$A$104,A93)&gt;1,"ID doppelt",IF(E93&lt;D93,"Zeitraum prüfen",IF(H93&gt;G93,"Negativer Deckungsbeitrag",IF(IFERROR(H93/G93,0)&gt;Parameter!$B$6,"Wareneinsatzquote prüfen",""))))))</f>
        <v/>
      </c>
    </row>
    <row r="94" ht="21" customHeight="1">
      <c r="A94" s="18" t="n"/>
      <c r="B94" s="18" t="n"/>
      <c r="C94" s="18" t="n"/>
      <c r="D94" s="19" t="n"/>
      <c r="E94" s="19" t="n"/>
      <c r="F94" s="20" t="n"/>
      <c r="G94" s="36" t="n"/>
      <c r="H94" s="36" t="n"/>
      <c r="I94" s="34">
        <f>IF(COUNTBLANK($A94:$H94)&gt;0,"",F94*G94)</f>
        <v/>
      </c>
      <c r="J94" s="34">
        <f>IF(COUNTBLANK($A94:$H94)&gt;0,"",F94*H94)</f>
        <v/>
      </c>
      <c r="K94" s="34">
        <f>IF(COUNTBLANK($A94:$H94)&gt;0,"",G94-H94)</f>
        <v/>
      </c>
      <c r="L94" s="34">
        <f>IF(COUNTBLANK($A94:$H94)&gt;0,"",F94*K94)</f>
        <v/>
      </c>
      <c r="M94" s="37">
        <f>IF(COUNTBLANK($A94:$H94)&gt;0,"",IFERROR(F94/SUMIFS($F$5:$F$104,$I$5:$I$104,"&gt;=0"),""))</f>
        <v/>
      </c>
      <c r="N94" s="24">
        <f>IF(B94="","",IF(I94="","",IF(F94&lt;Parameter!$B$5,Parameter!$F$8,IF(AND(M94&gt;=IFERROR(Parameter!$B$4/COUNT($I$5:$I$104),0),K94&gt;=IFERROR(SUM($L$5:$L$104)/SUMIFS($F$5:$F$104,$I$5:$I$104,"&gt;=0"),0)),Parameter!$F$4,IF(AND(M94&gt;=IFERROR(Parameter!$B$4/COUNT($I$5:$I$104),0),K94&lt;IFERROR(SUM($L$5:$L$104)/SUMIFS($F$5:$F$104,$I$5:$I$104,"&gt;=0"),0)),Parameter!$F$5,IF(AND(M94&lt;IFERROR(Parameter!$B$4/COUNT($I$5:$I$104),0),K94&gt;=IFERROR(SUM($L$5:$L$104)/SUMIFS($F$5:$F$104,$I$5:$I$104,"&gt;=0"),0)),Parameter!$F$6,Parameter!$F$7))))))</f>
        <v/>
      </c>
      <c r="O94" s="14">
        <f>IF(COUNTA(A94:H94)=0,"",IF(OR(A94="",B94="",C94="",D94="",E94="",F94="",G94="",H94=""),"Angaben fehlen",IF(COUNTIF($A$5:$A$104,A94)&gt;1,"ID doppelt",IF(E94&lt;D94,"Zeitraum prüfen",IF(H94&gt;G94,"Negativer Deckungsbeitrag",IF(IFERROR(H94/G94,0)&gt;Parameter!$B$6,"Wareneinsatzquote prüfen",""))))))</f>
        <v/>
      </c>
    </row>
    <row r="95" ht="21" customHeight="1">
      <c r="A95" s="18" t="n"/>
      <c r="B95" s="18" t="n"/>
      <c r="C95" s="18" t="n"/>
      <c r="D95" s="19" t="n"/>
      <c r="E95" s="19" t="n"/>
      <c r="F95" s="20" t="n"/>
      <c r="G95" s="36" t="n"/>
      <c r="H95" s="36" t="n"/>
      <c r="I95" s="35">
        <f>IF(COUNTBLANK($A95:$H95)&gt;0,"",F95*G95)</f>
        <v/>
      </c>
      <c r="J95" s="35">
        <f>IF(COUNTBLANK($A95:$H95)&gt;0,"",F95*H95)</f>
        <v/>
      </c>
      <c r="K95" s="35">
        <f>IF(COUNTBLANK($A95:$H95)&gt;0,"",G95-H95)</f>
        <v/>
      </c>
      <c r="L95" s="35">
        <f>IF(COUNTBLANK($A95:$H95)&gt;0,"",F95*K95)</f>
        <v/>
      </c>
      <c r="M95" s="33">
        <f>IF(COUNTBLANK($A95:$H95)&gt;0,"",IFERROR(F95/SUMIFS($F$5:$F$104,$I$5:$I$104,"&gt;=0"),""))</f>
        <v/>
      </c>
      <c r="N95" s="22">
        <f>IF(B95="","",IF(I95="","",IF(F95&lt;Parameter!$B$5,Parameter!$F$8,IF(AND(M95&gt;=IFERROR(Parameter!$B$4/COUNT($I$5:$I$104),0),K95&gt;=IFERROR(SUM($L$5:$L$104)/SUMIFS($F$5:$F$104,$I$5:$I$104,"&gt;=0"),0)),Parameter!$F$4,IF(AND(M95&gt;=IFERROR(Parameter!$B$4/COUNT($I$5:$I$104),0),K95&lt;IFERROR(SUM($L$5:$L$104)/SUMIFS($F$5:$F$104,$I$5:$I$104,"&gt;=0"),0)),Parameter!$F$5,IF(AND(M95&lt;IFERROR(Parameter!$B$4/COUNT($I$5:$I$104),0),K95&gt;=IFERROR(SUM($L$5:$L$104)/SUMIFS($F$5:$F$104,$I$5:$I$104,"&gt;=0"),0)),Parameter!$F$6,Parameter!$F$7))))))</f>
        <v/>
      </c>
      <c r="O95" s="16">
        <f>IF(COUNTA(A95:H95)=0,"",IF(OR(A95="",B95="",C95="",D95="",E95="",F95="",G95="",H95=""),"Angaben fehlen",IF(COUNTIF($A$5:$A$104,A95)&gt;1,"ID doppelt",IF(E95&lt;D95,"Zeitraum prüfen",IF(H95&gt;G95,"Negativer Deckungsbeitrag",IF(IFERROR(H95/G95,0)&gt;Parameter!$B$6,"Wareneinsatzquote prüfen",""))))))</f>
        <v/>
      </c>
    </row>
    <row r="96" ht="21" customHeight="1">
      <c r="A96" s="18" t="n"/>
      <c r="B96" s="18" t="n"/>
      <c r="C96" s="18" t="n"/>
      <c r="D96" s="19" t="n"/>
      <c r="E96" s="19" t="n"/>
      <c r="F96" s="20" t="n"/>
      <c r="G96" s="36" t="n"/>
      <c r="H96" s="36" t="n"/>
      <c r="I96" s="34">
        <f>IF(COUNTBLANK($A96:$H96)&gt;0,"",F96*G96)</f>
        <v/>
      </c>
      <c r="J96" s="34">
        <f>IF(COUNTBLANK($A96:$H96)&gt;0,"",F96*H96)</f>
        <v/>
      </c>
      <c r="K96" s="34">
        <f>IF(COUNTBLANK($A96:$H96)&gt;0,"",G96-H96)</f>
        <v/>
      </c>
      <c r="L96" s="34">
        <f>IF(COUNTBLANK($A96:$H96)&gt;0,"",F96*K96)</f>
        <v/>
      </c>
      <c r="M96" s="37">
        <f>IF(COUNTBLANK($A96:$H96)&gt;0,"",IFERROR(F96/SUMIFS($F$5:$F$104,$I$5:$I$104,"&gt;=0"),""))</f>
        <v/>
      </c>
      <c r="N96" s="24">
        <f>IF(B96="","",IF(I96="","",IF(F96&lt;Parameter!$B$5,Parameter!$F$8,IF(AND(M96&gt;=IFERROR(Parameter!$B$4/COUNT($I$5:$I$104),0),K96&gt;=IFERROR(SUM($L$5:$L$104)/SUMIFS($F$5:$F$104,$I$5:$I$104,"&gt;=0"),0)),Parameter!$F$4,IF(AND(M96&gt;=IFERROR(Parameter!$B$4/COUNT($I$5:$I$104),0),K96&lt;IFERROR(SUM($L$5:$L$104)/SUMIFS($F$5:$F$104,$I$5:$I$104,"&gt;=0"),0)),Parameter!$F$5,IF(AND(M96&lt;IFERROR(Parameter!$B$4/COUNT($I$5:$I$104),0),K96&gt;=IFERROR(SUM($L$5:$L$104)/SUMIFS($F$5:$F$104,$I$5:$I$104,"&gt;=0"),0)),Parameter!$F$6,Parameter!$F$7))))))</f>
        <v/>
      </c>
      <c r="O96" s="14">
        <f>IF(COUNTA(A96:H96)=0,"",IF(OR(A96="",B96="",C96="",D96="",E96="",F96="",G96="",H96=""),"Angaben fehlen",IF(COUNTIF($A$5:$A$104,A96)&gt;1,"ID doppelt",IF(E96&lt;D96,"Zeitraum prüfen",IF(H96&gt;G96,"Negativer Deckungsbeitrag",IF(IFERROR(H96/G96,0)&gt;Parameter!$B$6,"Wareneinsatzquote prüfen",""))))))</f>
        <v/>
      </c>
    </row>
    <row r="97" ht="21" customHeight="1">
      <c r="A97" s="18" t="n"/>
      <c r="B97" s="18" t="n"/>
      <c r="C97" s="18" t="n"/>
      <c r="D97" s="19" t="n"/>
      <c r="E97" s="19" t="n"/>
      <c r="F97" s="20" t="n"/>
      <c r="G97" s="36" t="n"/>
      <c r="H97" s="36" t="n"/>
      <c r="I97" s="35">
        <f>IF(COUNTBLANK($A97:$H97)&gt;0,"",F97*G97)</f>
        <v/>
      </c>
      <c r="J97" s="35">
        <f>IF(COUNTBLANK($A97:$H97)&gt;0,"",F97*H97)</f>
        <v/>
      </c>
      <c r="K97" s="35">
        <f>IF(COUNTBLANK($A97:$H97)&gt;0,"",G97-H97)</f>
        <v/>
      </c>
      <c r="L97" s="35">
        <f>IF(COUNTBLANK($A97:$H97)&gt;0,"",F97*K97)</f>
        <v/>
      </c>
      <c r="M97" s="33">
        <f>IF(COUNTBLANK($A97:$H97)&gt;0,"",IFERROR(F97/SUMIFS($F$5:$F$104,$I$5:$I$104,"&gt;=0"),""))</f>
        <v/>
      </c>
      <c r="N97" s="22">
        <f>IF(B97="","",IF(I97="","",IF(F97&lt;Parameter!$B$5,Parameter!$F$8,IF(AND(M97&gt;=IFERROR(Parameter!$B$4/COUNT($I$5:$I$104),0),K97&gt;=IFERROR(SUM($L$5:$L$104)/SUMIFS($F$5:$F$104,$I$5:$I$104,"&gt;=0"),0)),Parameter!$F$4,IF(AND(M97&gt;=IFERROR(Parameter!$B$4/COUNT($I$5:$I$104),0),K97&lt;IFERROR(SUM($L$5:$L$104)/SUMIFS($F$5:$F$104,$I$5:$I$104,"&gt;=0"),0)),Parameter!$F$5,IF(AND(M97&lt;IFERROR(Parameter!$B$4/COUNT($I$5:$I$104),0),K97&gt;=IFERROR(SUM($L$5:$L$104)/SUMIFS($F$5:$F$104,$I$5:$I$104,"&gt;=0"),0)),Parameter!$F$6,Parameter!$F$7))))))</f>
        <v/>
      </c>
      <c r="O97" s="16">
        <f>IF(COUNTA(A97:H97)=0,"",IF(OR(A97="",B97="",C97="",D97="",E97="",F97="",G97="",H97=""),"Angaben fehlen",IF(COUNTIF($A$5:$A$104,A97)&gt;1,"ID doppelt",IF(E97&lt;D97,"Zeitraum prüfen",IF(H97&gt;G97,"Negativer Deckungsbeitrag",IF(IFERROR(H97/G97,0)&gt;Parameter!$B$6,"Wareneinsatzquote prüfen",""))))))</f>
        <v/>
      </c>
    </row>
    <row r="98" ht="21" customHeight="1">
      <c r="A98" s="18" t="n"/>
      <c r="B98" s="18" t="n"/>
      <c r="C98" s="18" t="n"/>
      <c r="D98" s="19" t="n"/>
      <c r="E98" s="19" t="n"/>
      <c r="F98" s="20" t="n"/>
      <c r="G98" s="36" t="n"/>
      <c r="H98" s="36" t="n"/>
      <c r="I98" s="34">
        <f>IF(COUNTBLANK($A98:$H98)&gt;0,"",F98*G98)</f>
        <v/>
      </c>
      <c r="J98" s="34">
        <f>IF(COUNTBLANK($A98:$H98)&gt;0,"",F98*H98)</f>
        <v/>
      </c>
      <c r="K98" s="34">
        <f>IF(COUNTBLANK($A98:$H98)&gt;0,"",G98-H98)</f>
        <v/>
      </c>
      <c r="L98" s="34">
        <f>IF(COUNTBLANK($A98:$H98)&gt;0,"",F98*K98)</f>
        <v/>
      </c>
      <c r="M98" s="37">
        <f>IF(COUNTBLANK($A98:$H98)&gt;0,"",IFERROR(F98/SUMIFS($F$5:$F$104,$I$5:$I$104,"&gt;=0"),""))</f>
        <v/>
      </c>
      <c r="N98" s="24">
        <f>IF(B98="","",IF(I98="","",IF(F98&lt;Parameter!$B$5,Parameter!$F$8,IF(AND(M98&gt;=IFERROR(Parameter!$B$4/COUNT($I$5:$I$104),0),K98&gt;=IFERROR(SUM($L$5:$L$104)/SUMIFS($F$5:$F$104,$I$5:$I$104,"&gt;=0"),0)),Parameter!$F$4,IF(AND(M98&gt;=IFERROR(Parameter!$B$4/COUNT($I$5:$I$104),0),K98&lt;IFERROR(SUM($L$5:$L$104)/SUMIFS($F$5:$F$104,$I$5:$I$104,"&gt;=0"),0)),Parameter!$F$5,IF(AND(M98&lt;IFERROR(Parameter!$B$4/COUNT($I$5:$I$104),0),K98&gt;=IFERROR(SUM($L$5:$L$104)/SUMIFS($F$5:$F$104,$I$5:$I$104,"&gt;=0"),0)),Parameter!$F$6,Parameter!$F$7))))))</f>
        <v/>
      </c>
      <c r="O98" s="14">
        <f>IF(COUNTA(A98:H98)=0,"",IF(OR(A98="",B98="",C98="",D98="",E98="",F98="",G98="",H98=""),"Angaben fehlen",IF(COUNTIF($A$5:$A$104,A98)&gt;1,"ID doppelt",IF(E98&lt;D98,"Zeitraum prüfen",IF(H98&gt;G98,"Negativer Deckungsbeitrag",IF(IFERROR(H98/G98,0)&gt;Parameter!$B$6,"Wareneinsatzquote prüfen",""))))))</f>
        <v/>
      </c>
    </row>
    <row r="99" ht="21" customHeight="1">
      <c r="A99" s="18" t="n"/>
      <c r="B99" s="18" t="n"/>
      <c r="C99" s="18" t="n"/>
      <c r="D99" s="19" t="n"/>
      <c r="E99" s="19" t="n"/>
      <c r="F99" s="20" t="n"/>
      <c r="G99" s="36" t="n"/>
      <c r="H99" s="36" t="n"/>
      <c r="I99" s="35">
        <f>IF(COUNTBLANK($A99:$H99)&gt;0,"",F99*G99)</f>
        <v/>
      </c>
      <c r="J99" s="35">
        <f>IF(COUNTBLANK($A99:$H99)&gt;0,"",F99*H99)</f>
        <v/>
      </c>
      <c r="K99" s="35">
        <f>IF(COUNTBLANK($A99:$H99)&gt;0,"",G99-H99)</f>
        <v/>
      </c>
      <c r="L99" s="35">
        <f>IF(COUNTBLANK($A99:$H99)&gt;0,"",F99*K99)</f>
        <v/>
      </c>
      <c r="M99" s="33">
        <f>IF(COUNTBLANK($A99:$H99)&gt;0,"",IFERROR(F99/SUMIFS($F$5:$F$104,$I$5:$I$104,"&gt;=0"),""))</f>
        <v/>
      </c>
      <c r="N99" s="22">
        <f>IF(B99="","",IF(I99="","",IF(F99&lt;Parameter!$B$5,Parameter!$F$8,IF(AND(M99&gt;=IFERROR(Parameter!$B$4/COUNT($I$5:$I$104),0),K99&gt;=IFERROR(SUM($L$5:$L$104)/SUMIFS($F$5:$F$104,$I$5:$I$104,"&gt;=0"),0)),Parameter!$F$4,IF(AND(M99&gt;=IFERROR(Parameter!$B$4/COUNT($I$5:$I$104),0),K99&lt;IFERROR(SUM($L$5:$L$104)/SUMIFS($F$5:$F$104,$I$5:$I$104,"&gt;=0"),0)),Parameter!$F$5,IF(AND(M99&lt;IFERROR(Parameter!$B$4/COUNT($I$5:$I$104),0),K99&gt;=IFERROR(SUM($L$5:$L$104)/SUMIFS($F$5:$F$104,$I$5:$I$104,"&gt;=0"),0)),Parameter!$F$6,Parameter!$F$7))))))</f>
        <v/>
      </c>
      <c r="O99" s="16">
        <f>IF(COUNTA(A99:H99)=0,"",IF(OR(A99="",B99="",C99="",D99="",E99="",F99="",G99="",H99=""),"Angaben fehlen",IF(COUNTIF($A$5:$A$104,A99)&gt;1,"ID doppelt",IF(E99&lt;D99,"Zeitraum prüfen",IF(H99&gt;G99,"Negativer Deckungsbeitrag",IF(IFERROR(H99/G99,0)&gt;Parameter!$B$6,"Wareneinsatzquote prüfen",""))))))</f>
        <v/>
      </c>
    </row>
    <row r="100" ht="21" customHeight="1">
      <c r="A100" s="18" t="n"/>
      <c r="B100" s="18" t="n"/>
      <c r="C100" s="18" t="n"/>
      <c r="D100" s="19" t="n"/>
      <c r="E100" s="19" t="n"/>
      <c r="F100" s="20" t="n"/>
      <c r="G100" s="36" t="n"/>
      <c r="H100" s="36" t="n"/>
      <c r="I100" s="34">
        <f>IF(COUNTBLANK($A100:$H100)&gt;0,"",F100*G100)</f>
        <v/>
      </c>
      <c r="J100" s="34">
        <f>IF(COUNTBLANK($A100:$H100)&gt;0,"",F100*H100)</f>
        <v/>
      </c>
      <c r="K100" s="34">
        <f>IF(COUNTBLANK($A100:$H100)&gt;0,"",G100-H100)</f>
        <v/>
      </c>
      <c r="L100" s="34">
        <f>IF(COUNTBLANK($A100:$H100)&gt;0,"",F100*K100)</f>
        <v/>
      </c>
      <c r="M100" s="37">
        <f>IF(COUNTBLANK($A100:$H100)&gt;0,"",IFERROR(F100/SUMIFS($F$5:$F$104,$I$5:$I$104,"&gt;=0"),""))</f>
        <v/>
      </c>
      <c r="N100" s="24">
        <f>IF(B100="","",IF(I100="","",IF(F100&lt;Parameter!$B$5,Parameter!$F$8,IF(AND(M100&gt;=IFERROR(Parameter!$B$4/COUNT($I$5:$I$104),0),K100&gt;=IFERROR(SUM($L$5:$L$104)/SUMIFS($F$5:$F$104,$I$5:$I$104,"&gt;=0"),0)),Parameter!$F$4,IF(AND(M100&gt;=IFERROR(Parameter!$B$4/COUNT($I$5:$I$104),0),K100&lt;IFERROR(SUM($L$5:$L$104)/SUMIFS($F$5:$F$104,$I$5:$I$104,"&gt;=0"),0)),Parameter!$F$5,IF(AND(M100&lt;IFERROR(Parameter!$B$4/COUNT($I$5:$I$104),0),K100&gt;=IFERROR(SUM($L$5:$L$104)/SUMIFS($F$5:$F$104,$I$5:$I$104,"&gt;=0"),0)),Parameter!$F$6,Parameter!$F$7))))))</f>
        <v/>
      </c>
      <c r="O100" s="14">
        <f>IF(COUNTA(A100:H100)=0,"",IF(OR(A100="",B100="",C100="",D100="",E100="",F100="",G100="",H100=""),"Angaben fehlen",IF(COUNTIF($A$5:$A$104,A100)&gt;1,"ID doppelt",IF(E100&lt;D100,"Zeitraum prüfen",IF(H100&gt;G100,"Negativer Deckungsbeitrag",IF(IFERROR(H100/G100,0)&gt;Parameter!$B$6,"Wareneinsatzquote prüfen",""))))))</f>
        <v/>
      </c>
    </row>
    <row r="101" ht="21" customHeight="1">
      <c r="A101" s="18" t="n"/>
      <c r="B101" s="18" t="n"/>
      <c r="C101" s="18" t="n"/>
      <c r="D101" s="19" t="n"/>
      <c r="E101" s="19" t="n"/>
      <c r="F101" s="20" t="n"/>
      <c r="G101" s="36" t="n"/>
      <c r="H101" s="36" t="n"/>
      <c r="I101" s="35">
        <f>IF(COUNTBLANK($A101:$H101)&gt;0,"",F101*G101)</f>
        <v/>
      </c>
      <c r="J101" s="35">
        <f>IF(COUNTBLANK($A101:$H101)&gt;0,"",F101*H101)</f>
        <v/>
      </c>
      <c r="K101" s="35">
        <f>IF(COUNTBLANK($A101:$H101)&gt;0,"",G101-H101)</f>
        <v/>
      </c>
      <c r="L101" s="35">
        <f>IF(COUNTBLANK($A101:$H101)&gt;0,"",F101*K101)</f>
        <v/>
      </c>
      <c r="M101" s="33">
        <f>IF(COUNTBLANK($A101:$H101)&gt;0,"",IFERROR(F101/SUMIFS($F$5:$F$104,$I$5:$I$104,"&gt;=0"),""))</f>
        <v/>
      </c>
      <c r="N101" s="22">
        <f>IF(B101="","",IF(I101="","",IF(F101&lt;Parameter!$B$5,Parameter!$F$8,IF(AND(M101&gt;=IFERROR(Parameter!$B$4/COUNT($I$5:$I$104),0),K101&gt;=IFERROR(SUM($L$5:$L$104)/SUMIFS($F$5:$F$104,$I$5:$I$104,"&gt;=0"),0)),Parameter!$F$4,IF(AND(M101&gt;=IFERROR(Parameter!$B$4/COUNT($I$5:$I$104),0),K101&lt;IFERROR(SUM($L$5:$L$104)/SUMIFS($F$5:$F$104,$I$5:$I$104,"&gt;=0"),0)),Parameter!$F$5,IF(AND(M101&lt;IFERROR(Parameter!$B$4/COUNT($I$5:$I$104),0),K101&gt;=IFERROR(SUM($L$5:$L$104)/SUMIFS($F$5:$F$104,$I$5:$I$104,"&gt;=0"),0)),Parameter!$F$6,Parameter!$F$7))))))</f>
        <v/>
      </c>
      <c r="O101" s="16">
        <f>IF(COUNTA(A101:H101)=0,"",IF(OR(A101="",B101="",C101="",D101="",E101="",F101="",G101="",H101=""),"Angaben fehlen",IF(COUNTIF($A$5:$A$104,A101)&gt;1,"ID doppelt",IF(E101&lt;D101,"Zeitraum prüfen",IF(H101&gt;G101,"Negativer Deckungsbeitrag",IF(IFERROR(H101/G101,0)&gt;Parameter!$B$6,"Wareneinsatzquote prüfen",""))))))</f>
        <v/>
      </c>
    </row>
    <row r="102" ht="21" customHeight="1">
      <c r="A102" s="18" t="n"/>
      <c r="B102" s="18" t="n"/>
      <c r="C102" s="18" t="n"/>
      <c r="D102" s="19" t="n"/>
      <c r="E102" s="19" t="n"/>
      <c r="F102" s="20" t="n"/>
      <c r="G102" s="36" t="n"/>
      <c r="H102" s="36" t="n"/>
      <c r="I102" s="34">
        <f>IF(COUNTBLANK($A102:$H102)&gt;0,"",F102*G102)</f>
        <v/>
      </c>
      <c r="J102" s="34">
        <f>IF(COUNTBLANK($A102:$H102)&gt;0,"",F102*H102)</f>
        <v/>
      </c>
      <c r="K102" s="34">
        <f>IF(COUNTBLANK($A102:$H102)&gt;0,"",G102-H102)</f>
        <v/>
      </c>
      <c r="L102" s="34">
        <f>IF(COUNTBLANK($A102:$H102)&gt;0,"",F102*K102)</f>
        <v/>
      </c>
      <c r="M102" s="37">
        <f>IF(COUNTBLANK($A102:$H102)&gt;0,"",IFERROR(F102/SUMIFS($F$5:$F$104,$I$5:$I$104,"&gt;=0"),""))</f>
        <v/>
      </c>
      <c r="N102" s="24">
        <f>IF(B102="","",IF(I102="","",IF(F102&lt;Parameter!$B$5,Parameter!$F$8,IF(AND(M102&gt;=IFERROR(Parameter!$B$4/COUNT($I$5:$I$104),0),K102&gt;=IFERROR(SUM($L$5:$L$104)/SUMIFS($F$5:$F$104,$I$5:$I$104,"&gt;=0"),0)),Parameter!$F$4,IF(AND(M102&gt;=IFERROR(Parameter!$B$4/COUNT($I$5:$I$104),0),K102&lt;IFERROR(SUM($L$5:$L$104)/SUMIFS($F$5:$F$104,$I$5:$I$104,"&gt;=0"),0)),Parameter!$F$5,IF(AND(M102&lt;IFERROR(Parameter!$B$4/COUNT($I$5:$I$104),0),K102&gt;=IFERROR(SUM($L$5:$L$104)/SUMIFS($F$5:$F$104,$I$5:$I$104,"&gt;=0"),0)),Parameter!$F$6,Parameter!$F$7))))))</f>
        <v/>
      </c>
      <c r="O102" s="14">
        <f>IF(COUNTA(A102:H102)=0,"",IF(OR(A102="",B102="",C102="",D102="",E102="",F102="",G102="",H102=""),"Angaben fehlen",IF(COUNTIF($A$5:$A$104,A102)&gt;1,"ID doppelt",IF(E102&lt;D102,"Zeitraum prüfen",IF(H102&gt;G102,"Negativer Deckungsbeitrag",IF(IFERROR(H102/G102,0)&gt;Parameter!$B$6,"Wareneinsatzquote prüfen",""))))))</f>
        <v/>
      </c>
    </row>
    <row r="103" ht="21" customHeight="1">
      <c r="A103" s="18" t="n"/>
      <c r="B103" s="18" t="n"/>
      <c r="C103" s="18" t="n"/>
      <c r="D103" s="19" t="n"/>
      <c r="E103" s="19" t="n"/>
      <c r="F103" s="20" t="n"/>
      <c r="G103" s="36" t="n"/>
      <c r="H103" s="36" t="n"/>
      <c r="I103" s="35">
        <f>IF(COUNTBLANK($A103:$H103)&gt;0,"",F103*G103)</f>
        <v/>
      </c>
      <c r="J103" s="35">
        <f>IF(COUNTBLANK($A103:$H103)&gt;0,"",F103*H103)</f>
        <v/>
      </c>
      <c r="K103" s="35">
        <f>IF(COUNTBLANK($A103:$H103)&gt;0,"",G103-H103)</f>
        <v/>
      </c>
      <c r="L103" s="35">
        <f>IF(COUNTBLANK($A103:$H103)&gt;0,"",F103*K103)</f>
        <v/>
      </c>
      <c r="M103" s="33">
        <f>IF(COUNTBLANK($A103:$H103)&gt;0,"",IFERROR(F103/SUMIFS($F$5:$F$104,$I$5:$I$104,"&gt;=0"),""))</f>
        <v/>
      </c>
      <c r="N103" s="22">
        <f>IF(B103="","",IF(I103="","",IF(F103&lt;Parameter!$B$5,Parameter!$F$8,IF(AND(M103&gt;=IFERROR(Parameter!$B$4/COUNT($I$5:$I$104),0),K103&gt;=IFERROR(SUM($L$5:$L$104)/SUMIFS($F$5:$F$104,$I$5:$I$104,"&gt;=0"),0)),Parameter!$F$4,IF(AND(M103&gt;=IFERROR(Parameter!$B$4/COUNT($I$5:$I$104),0),K103&lt;IFERROR(SUM($L$5:$L$104)/SUMIFS($F$5:$F$104,$I$5:$I$104,"&gt;=0"),0)),Parameter!$F$5,IF(AND(M103&lt;IFERROR(Parameter!$B$4/COUNT($I$5:$I$104),0),K103&gt;=IFERROR(SUM($L$5:$L$104)/SUMIFS($F$5:$F$104,$I$5:$I$104,"&gt;=0"),0)),Parameter!$F$6,Parameter!$F$7))))))</f>
        <v/>
      </c>
      <c r="O103" s="16">
        <f>IF(COUNTA(A103:H103)=0,"",IF(OR(A103="",B103="",C103="",D103="",E103="",F103="",G103="",H103=""),"Angaben fehlen",IF(COUNTIF($A$5:$A$104,A103)&gt;1,"ID doppelt",IF(E103&lt;D103,"Zeitraum prüfen",IF(H103&gt;G103,"Negativer Deckungsbeitrag",IF(IFERROR(H103/G103,0)&gt;Parameter!$B$6,"Wareneinsatzquote prüfen",""))))))</f>
        <v/>
      </c>
    </row>
    <row r="104" ht="21" customHeight="1">
      <c r="A104" s="18" t="n"/>
      <c r="B104" s="18" t="n"/>
      <c r="C104" s="18" t="n"/>
      <c r="D104" s="19" t="n"/>
      <c r="E104" s="19" t="n"/>
      <c r="F104" s="20" t="n"/>
      <c r="G104" s="36" t="n"/>
      <c r="H104" s="36" t="n"/>
      <c r="I104" s="34">
        <f>IF(COUNTBLANK($A104:$H104)&gt;0,"",F104*G104)</f>
        <v/>
      </c>
      <c r="J104" s="34">
        <f>IF(COUNTBLANK($A104:$H104)&gt;0,"",F104*H104)</f>
        <v/>
      </c>
      <c r="K104" s="34">
        <f>IF(COUNTBLANK($A104:$H104)&gt;0,"",G104-H104)</f>
        <v/>
      </c>
      <c r="L104" s="34">
        <f>IF(COUNTBLANK($A104:$H104)&gt;0,"",F104*K104)</f>
        <v/>
      </c>
      <c r="M104" s="37">
        <f>IF(COUNTBLANK($A104:$H104)&gt;0,"",IFERROR(F104/SUMIFS($F$5:$F$104,$I$5:$I$104,"&gt;=0"),""))</f>
        <v/>
      </c>
      <c r="N104" s="24">
        <f>IF(B104="","",IF(I104="","",IF(F104&lt;Parameter!$B$5,Parameter!$F$8,IF(AND(M104&gt;=IFERROR(Parameter!$B$4/COUNT($I$5:$I$104),0),K104&gt;=IFERROR(SUM($L$5:$L$104)/SUMIFS($F$5:$F$104,$I$5:$I$104,"&gt;=0"),0)),Parameter!$F$4,IF(AND(M104&gt;=IFERROR(Parameter!$B$4/COUNT($I$5:$I$104),0),K104&lt;IFERROR(SUM($L$5:$L$104)/SUMIFS($F$5:$F$104,$I$5:$I$104,"&gt;=0"),0)),Parameter!$F$5,IF(AND(M104&lt;IFERROR(Parameter!$B$4/COUNT($I$5:$I$104),0),K104&gt;=IFERROR(SUM($L$5:$L$104)/SUMIFS($F$5:$F$104,$I$5:$I$104,"&gt;=0"),0)),Parameter!$F$6,Parameter!$F$7))))))</f>
        <v/>
      </c>
      <c r="O104" s="14">
        <f>IF(COUNTA(A104:H104)=0,"",IF(OR(A104="",B104="",C104="",D104="",E104="",F104="",G104="",H104=""),"Angaben fehlen",IF(COUNTIF($A$5:$A$104,A104)&gt;1,"ID doppelt",IF(E104&lt;D104,"Zeitraum prüfen",IF(H104&gt;G104,"Negativer Deckungsbeitrag",IF(IFERROR(H104/G104,0)&gt;Parameter!$B$6,"Wareneinsatzquote prüfen",""))))))</f>
        <v/>
      </c>
    </row>
  </sheetData>
  <autoFilter ref="A4:O104"/>
  <mergeCells count="1">
    <mergeCell ref="A1:O1"/>
  </mergeCells>
  <conditionalFormatting sqref="K5:K104">
    <cfRule type="expression" priority="1" dxfId="0">
      <formula>$K5&lt;0</formula>
    </cfRule>
  </conditionalFormatting>
  <conditionalFormatting sqref="N5:N104">
    <cfRule type="expression" priority="2" dxfId="1">
      <formula>$N5="Star"</formula>
    </cfRule>
    <cfRule type="expression" priority="3" dxfId="0">
      <formula>$N5="Verlierer"</formula>
    </cfRule>
  </conditionalFormatting>
  <conditionalFormatting sqref="O5:O104">
    <cfRule type="expression" priority="4" dxfId="0">
      <formula>$O5&lt;&gt;""</formula>
    </cfRule>
  </conditionalFormatting>
  <dataValidations count="7">
    <dataValidation sqref="C5:C104" showErrorMessage="1" showInputMessage="1" allowBlank="1" errorTitle="Ungültige Speisekategorie" error="Bitte eine Speisekategorie aus der Liste wählen." promptTitle="Speisekategorie" prompt="Kategorie aus der Parameterliste auswählen." type="list" errorStyle="stop">
      <formula1>INDIRECT("Parameter!$D$4:$D$8")</formula1>
    </dataValidation>
    <dataValidation sqref="A5:A104" showErrorMessage="1" showInputMessage="1" allowBlank="1" errorTitle="Gericht-ID prüfen" error="Die Gericht-ID darf höchstens 20 Zeichen enthalten." type="textLength" errorStyle="stop" operator="between">
      <formula1>1</formula1>
      <formula2>20</formula2>
    </dataValidation>
    <dataValidation sqref="B5:B104" showErrorMessage="1" showInputMessage="1" allowBlank="1" errorTitle="Bezeichnung prüfen" error="Die Bezeichnung darf höchstens 80 Zeichen enthalten." type="textLength" errorStyle="stop" operator="between">
      <formula1>1</formula1>
      <formula2>80</formula2>
    </dataValidation>
    <dataValidation sqref="D5:E104" showErrorMessage="1" showInputMessage="1" allowBlank="1" errorTitle="Datum prüfen" error="Bitte ein plausibles Datum im zugelassenen Zeitraum eingeben." promptTitle="Auswertungszeitraum" prompt="Datum im Format TT.MM.JJJJ eingeben." type="date" errorStyle="stop" operator="between">
      <formula1>DATE(2021,1,1)</formula1>
      <formula2>DATE(2028,12,31)</formula2>
    </dataValidation>
    <dataValidation sqref="F5:F104" showErrorMessage="1" showInputMessage="1" allowBlank="1" errorTitle="Absatzmenge prüfen" error="Die Absatzmenge muss eine nicht negative ganze Zahl innerhalb der eingestellten Grenze sein." type="whole" errorStyle="stop" operator="between">
      <formula1>0</formula1>
      <formula2>INDIRECT("Parameter!$B$9")</formula2>
    </dataValidation>
    <dataValidation sqref="G5:G104" showErrorMessage="1" showInputMessage="1" allowBlank="1" errorTitle="Verkaufspreis prüfen" error="Der Verkaufspreis muss zwischen 0 € und der eingestellten Preisgrenze liegen." type="custom" errorStyle="stop">
      <formula1>OR(G5="",AND(ISNUMBER(G5),G5&gt;=0,G5&lt;=INDIRECT("Parameter!$B$7")))</formula1>
    </dataValidation>
    <dataValidation sqref="H5:H104" showErrorMessage="1" showInputMessage="1" allowBlank="1" errorTitle="Variable Kosten prüfen" error="Die variablen Kosten müssen zwischen 0 € und der eingestellten Kostengrenze liegen." type="custom" errorStyle="stop">
      <formula1>OR(H5="",AND(ISNUMBER(H5),H5&gt;=0,H5&lt;=INDIRECT("Parameter!$B$8")))</formula1>
    </dataValidation>
  </dataValidations>
  <pageMargins left="0.2" right="0.2" top="0.4" bottom="0.4" header="0.5" footer="0.5"/>
  <pageSetup orientation="landscape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34" customWidth="1" min="3" max="3"/>
    <col width="23" customWidth="1" min="4" max="4"/>
    <col width="4" customWidth="1" min="5" max="5"/>
    <col width="23" customWidth="1" min="6" max="6"/>
  </cols>
  <sheetData>
    <row r="1" ht="29" customHeight="1">
      <c r="A1" s="1" t="inlineStr">
        <is>
          <t>Parameter – veränderbare Annahmen und Listen</t>
        </is>
      </c>
      <c r="B1" s="31" t="n"/>
      <c r="C1" s="31" t="n"/>
      <c r="D1" s="31" t="n"/>
      <c r="E1" s="31" t="n"/>
      <c r="F1" s="32" t="n"/>
    </row>
    <row r="2" ht="23" customHeight="1">
      <c r="A2" s="3" t="inlineStr">
        <is>
          <t>Gelbe Zellen steuern Schwellenwerte, Prüfgrenzen und geschlossene Auswahllisten.</t>
        </is>
      </c>
    </row>
    <row r="3" ht="28" customHeight="1">
      <c r="A3" s="25" t="inlineStr">
        <is>
          <t>Parameter</t>
        </is>
      </c>
      <c r="B3" s="25" t="inlineStr">
        <is>
          <t>Wert</t>
        </is>
      </c>
      <c r="C3" s="25" t="inlineStr">
        <is>
          <t>Bedeutung</t>
        </is>
      </c>
      <c r="D3" s="25" t="inlineStr">
        <is>
          <t>Speisekategorien</t>
        </is>
      </c>
      <c r="E3" s="25" t="n"/>
      <c r="F3" s="25" t="inlineStr">
        <is>
          <t>Matrixpositionen</t>
        </is>
      </c>
    </row>
    <row r="4" ht="23" customHeight="1">
      <c r="A4" s="14" t="inlineStr">
        <is>
          <t>Beliebtheitsfaktor</t>
        </is>
      </c>
      <c r="B4" s="38" t="n">
        <v>0.7</v>
      </c>
      <c r="C4" s="14" t="inlineStr">
        <is>
          <t>Anteil des idealen Mix-Anteils</t>
        </is>
      </c>
      <c r="D4" s="18" t="inlineStr">
        <is>
          <t>Vorspeise</t>
        </is>
      </c>
      <c r="E4" s="14" t="n"/>
      <c r="F4" s="18" t="inlineStr">
        <is>
          <t>Star</t>
        </is>
      </c>
    </row>
    <row r="5" ht="23" customHeight="1">
      <c r="A5" s="16" t="inlineStr">
        <is>
          <t>Mindestabsatz für Einordnung</t>
        </is>
      </c>
      <c r="B5" s="20" t="n">
        <v>5</v>
      </c>
      <c r="C5" s="16" t="inlineStr">
        <is>
          <t>Portionen je Gericht</t>
        </is>
      </c>
      <c r="D5" s="18" t="inlineStr">
        <is>
          <t>Hauptgericht</t>
        </is>
      </c>
      <c r="E5" s="16" t="n"/>
      <c r="F5" s="18" t="inlineStr">
        <is>
          <t>Arbeitstier</t>
        </is>
      </c>
    </row>
    <row r="6" ht="23" customHeight="1">
      <c r="A6" s="14" t="inlineStr">
        <is>
          <t>Warnschwelle Wareneinsatzquote</t>
        </is>
      </c>
      <c r="B6" s="38" t="n">
        <v>0.4</v>
      </c>
      <c r="C6" s="14" t="inlineStr">
        <is>
          <t>Anteil am Verkaufspreis</t>
        </is>
      </c>
      <c r="D6" s="18" t="inlineStr">
        <is>
          <t>Dessert</t>
        </is>
      </c>
      <c r="E6" s="14" t="n"/>
      <c r="F6" s="18" t="inlineStr">
        <is>
          <t>Puzzle</t>
        </is>
      </c>
    </row>
    <row r="7" ht="23" customHeight="1">
      <c r="A7" s="16" t="inlineStr">
        <is>
          <t>Höchster Verkaufspreis je Portion</t>
        </is>
      </c>
      <c r="B7" s="36" t="n">
        <v>250</v>
      </c>
      <c r="C7" s="16" t="inlineStr">
        <is>
          <t>Euro</t>
        </is>
      </c>
      <c r="D7" s="18" t="inlineStr">
        <is>
          <t>Getränk</t>
        </is>
      </c>
      <c r="E7" s="16" t="n"/>
      <c r="F7" s="18" t="inlineStr">
        <is>
          <t>Verlierer</t>
        </is>
      </c>
    </row>
    <row r="8" ht="23" customHeight="1">
      <c r="A8" s="14" t="inlineStr">
        <is>
          <t>Höchste variable Kosten je Portion</t>
        </is>
      </c>
      <c r="B8" s="36" t="n">
        <v>200</v>
      </c>
      <c r="C8" s="14" t="inlineStr">
        <is>
          <t>Euro</t>
        </is>
      </c>
      <c r="D8" s="18" t="inlineStr">
        <is>
          <t>Beilage</t>
        </is>
      </c>
      <c r="E8" s="14" t="n"/>
      <c r="F8" s="18" t="inlineStr">
        <is>
          <t>Nicht bewertet</t>
        </is>
      </c>
    </row>
    <row r="9" ht="23" customHeight="1">
      <c r="A9" s="16" t="inlineStr">
        <is>
          <t>Höchste Absatzmenge je Zeitraum</t>
        </is>
      </c>
      <c r="B9" s="20" t="n">
        <v>10000</v>
      </c>
      <c r="C9" s="16" t="inlineStr">
        <is>
          <t>Portionen</t>
        </is>
      </c>
      <c r="D9" s="16" t="n"/>
      <c r="E9" s="16" t="n"/>
      <c r="F9" s="16" t="n"/>
    </row>
  </sheetData>
  <autoFilter ref="A3:C9"/>
  <mergeCells count="1">
    <mergeCell ref="A1:F1"/>
  </mergeCells>
  <dataValidations count="6">
    <dataValidation sqref="B4 B6" showErrorMessage="1" showInputMessage="1" allowBlank="0" errorTitle="Prozentsatz prüfen" error="Bitte einen Prozentsatz zwischen 0 % und 100 % eingeben." type="decimal" errorStyle="stop" operator="between">
      <formula1>0</formula1>
      <formula2>1</formula2>
    </dataValidation>
    <dataValidation sqref="B5" showErrorMessage="1" showInputMessage="1" allowBlank="0" errorTitle="Mindestabsatz prüfen" error="Bitte eine nicht negative ganze Zahl eingeben." type="whole" errorStyle="stop" operator="between">
      <formula1>0</formula1>
      <formula2>100000</formula2>
    </dataValidation>
    <dataValidation sqref="B7:B8" showErrorMessage="1" showInputMessage="1" allowBlank="0" errorTitle="Betragsgrenze prüfen" error="Bitte einen Betrag zwischen 0 € und 10.000 € eingeben." type="decimal" errorStyle="stop" operator="between">
      <formula1>0</formula1>
      <formula2>10000</formula2>
    </dataValidation>
    <dataValidation sqref="B9" showErrorMessage="1" showInputMessage="1" allowBlank="0" errorTitle="Absatzgrenze prüfen" error="Bitte eine positive ganze Kapazitätsgrenze eingeben." type="whole" errorStyle="stop" operator="between">
      <formula1>1</formula1>
      <formula2>10000000</formula2>
    </dataValidation>
    <dataValidation sqref="D4:D8" showErrorMessage="1" showInputMessage="1" allowBlank="0" errorTitle="Kategorienliste prüfen" error="Jede Kategorie muss zwischen 1 und 30 Zeichen enthalten." type="textLength" errorStyle="stop" operator="between">
      <formula1>1</formula1>
      <formula2>30</formula2>
    </dataValidation>
    <dataValidation sqref="F4:F8" showErrorMessage="1" showInputMessage="1" allowBlank="0" errorTitle="Matrixliste prüfen" error="Jede Matrixposition muss zwischen 1 und 30 Zeichen enthalten." type="textLength" errorStyle="stop" operator="between">
      <formula1>1</formula1>
      <formula2>30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12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9" customHeight="1">
      <c r="A1" s="1" t="inlineStr">
        <is>
          <t>Hinweise zur Nutzung und Berechnung</t>
        </is>
      </c>
      <c r="B1" s="31" t="n"/>
      <c r="C1" s="31" t="n"/>
      <c r="D1" s="31" t="n"/>
      <c r="E1" s="31" t="n"/>
      <c r="F1" s="31" t="n"/>
      <c r="G1" s="31" t="n"/>
      <c r="H1" s="32" t="n"/>
    </row>
    <row r="2" ht="23" customHeight="1">
      <c r="A2" s="3" t="inlineStr">
        <is>
          <t>Kurze fachliche Erläuterung der bearbeitbaren Vorlage; keine Rechts-, Steuer- oder Konformitätsberatung.</t>
        </is>
      </c>
    </row>
    <row r="3" ht="31" customHeight="1">
      <c r="A3" s="15" t="inlineStr">
        <is>
          <t>Bereich</t>
        </is>
      </c>
      <c r="B3" s="15" t="inlineStr">
        <is>
          <t>Erläuterung</t>
        </is>
      </c>
    </row>
    <row r="4" ht="52" customHeight="1">
      <c r="A4" s="27" t="inlineStr">
        <is>
          <t>Zweck</t>
        </is>
      </c>
      <c r="B4" s="28" t="inlineStr">
        <is>
          <t>Die Arbeitsmappe ordnet vollständig erfasste Gerichte nach Beliebtheit und Deckungsbeitrag ein. Sie enthält keine ERP-Anbindung, Echtzeitsynchronisierung, Zertifizierung oder amtliche Funktion.</t>
        </is>
      </c>
    </row>
    <row r="5" ht="52" customHeight="1">
      <c r="A5" s="29" t="inlineStr">
        <is>
          <t>Bearbeitung</t>
        </is>
      </c>
      <c r="B5" s="30" t="inlineStr">
        <is>
          <t>Gelb markierte Zellen sind Eingaben. Schwellenwerte, Prüfgrenzen und Listen werden ausschließlich im Blatt Parameter gepflegt.</t>
        </is>
      </c>
    </row>
    <row r="6" ht="52" customHeight="1">
      <c r="A6" s="27" t="inlineStr">
        <is>
          <t>Beliebtheit</t>
        </is>
      </c>
      <c r="B6" s="28" t="inlineStr">
        <is>
          <t>Der Mix-Anteil in Spalte M ist die Absatzmenge aus Spalte F geteilt durch die Absatzmenge aller vollständig auswertbaren Zeilen. Die Beliebtheitsschwelle ist der Beliebtheitsfaktor aus Parameter!B4 geteilt durch die Anzahl auswertbarer Gerichte.</t>
        </is>
      </c>
    </row>
    <row r="7" ht="52" customHeight="1">
      <c r="A7" s="29" t="inlineStr">
        <is>
          <t>Deckungsbeitrag</t>
        </is>
      </c>
      <c r="B7" s="30" t="inlineStr">
        <is>
          <t>Spalte K berechnet Verkaufspreis aus Spalte G minus variable Kosten aus Spalte H. Die Vergleichsschwelle ist der gesamte Deckungsbeitrag aus Spalte L geteilt durch die zugehörige Absatzmenge aus Spalte F.</t>
        </is>
      </c>
    </row>
    <row r="8" ht="52" customHeight="1">
      <c r="A8" s="27" t="inlineStr">
        <is>
          <t>Matrix</t>
        </is>
      </c>
      <c r="B8" s="28" t="inlineStr">
        <is>
          <t>Star bedeutet hoher Mix-Anteil und hoher Deckungsbeitrag je Portion. Arbeitstier bedeutet hoher Mix-Anteil und niedriger Deckungsbeitrag. Puzzle bedeutet niedriger Mix-Anteil und hoher Deckungsbeitrag. Verlierer bedeutet beide Werte niedrig.</t>
        </is>
      </c>
    </row>
    <row r="9" ht="52" customHeight="1">
      <c r="A9" s="29" t="inlineStr">
        <is>
          <t>Erste vorbereitete Zeile</t>
        </is>
      </c>
      <c r="B9" s="30" t="inlineStr">
        <is>
          <t>In Zeile 5 berechnen I5 und J5 die Beträge aus F5 mit G5 beziehungsweise H5. K5 bildet G5−H5, L5 bildet F5×K5, M5 den Mix-Anteil, N5 die Matrixposition und O5 den Prüfhinweis. Bei fehlenden Pflichtangaben bleiben I5:N5 leer.</t>
        </is>
      </c>
    </row>
    <row r="10" ht="52" customHeight="1">
      <c r="A10" s="27" t="inlineStr">
        <is>
          <t>Mittlere vorbereitete Zeile</t>
        </is>
      </c>
      <c r="B10" s="28" t="inlineStr">
        <is>
          <t>Zeile 54 verwendet dieselbe Logik mit den direkten Bezügen F54, G54, H54 und K54. Die Gesamtreferenzen bleiben auf den vollständigen Bereich 5 bis 104 fixiert. Leere Eingaben erzeugen keine Nullbeträge oder Fehler.</t>
        </is>
      </c>
    </row>
    <row r="11" ht="52" customHeight="1">
      <c r="A11" s="29" t="inlineStr">
        <is>
          <t>Letzte vorbereitete Zeile</t>
        </is>
      </c>
      <c r="B11" s="30" t="inlineStr">
        <is>
          <t>Zeile 104 verwendet F104, G104, H104 und K104. Mix-Anteil, Vergleichsschwellen, Warnungen und Summen beziehen weiterhin alle vorbereiteten Zeilen 5 bis 104 ein.</t>
        </is>
      </c>
    </row>
    <row r="12" ht="52" customHeight="1">
      <c r="A12" s="27" t="inlineStr">
        <is>
          <t>Warnungen</t>
        </is>
      </c>
      <c r="B12" s="28" t="inlineStr">
        <is>
          <t>Spalte O markiert fehlende Angaben, doppelte IDs, einen umgekehrten Zeitraum, negative Deckungsbeiträge und eine Überschreitung der einstellbaren Wareneinsatzquote. Warnungen sind Entscheidungshilfen und keine garantierten Vorgaben.</t>
        </is>
      </c>
    </row>
    <row r="13" ht="52" customHeight="1">
      <c r="A13" s="29" t="inlineStr">
        <is>
          <t>Beispiele</t>
        </is>
      </c>
      <c r="B13" s="30" t="inlineStr">
        <is>
          <t>Der Betrieb, die Gerichtsnamen, Kennungen, Mengen und Preise sind vollständig erfunden und dienen nur zum Prüfen der Formeln, Validierungen und Markierungen.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Redaktion Kupferlöffel</dc:creator>
  <dc:title xmlns:dc="http://purl.org/dc/elements/1.1/">Menü-Engineering Excel-Vorlage</dc:title>
  <dc:description xmlns:dc="http://purl.org/dc/elements/1.1/">Bearbeitbare Menü-Engineering-Vorlage mit eindeutig fiktiven Beispieldaten.</dc:description>
  <dc:subject xmlns:dc="http://purl.org/dc/elements/1.1/">Auswertung von Gerichten nach Beliebtheit und Deckungsbeitrag</dc:subject>
  <dcterms:created xmlns:dcterms="http://purl.org/dc/terms/" xmlns:xsi="http://www.w3.org/2001/XMLSchema-instance" xsi:type="dcterms:W3CDTF">2026-09-08T17:03:37Z</dcterms:created>
  <dcterms:modified xmlns:dcterms="http://purl.org/dc/terms/" xmlns:xsi="http://www.w3.org/2001/XMLSchema-instance" xsi:type="dcterms:W3CDTF">2026-09-08T17:03:37Z</dcterms:modified>
</cp:coreProperties>
</file>