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Erfassung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'Erfassung'!$A$4:$M$104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[$€-407]"/>
    <numFmt numFmtId="166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573"/>
      <sz val="9"/>
    </font>
    <font>
      <name val="Calibri"/>
      <b val="1"/>
      <color rgb="00FFFFFF"/>
      <sz val="11"/>
    </font>
    <font>
      <name val="Calibri"/>
      <color rgb="00132238"/>
      <sz val="10"/>
    </font>
    <font>
      <name val="Calibri"/>
      <b val="1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FF0AE"/>
      </patternFill>
    </fill>
    <fill>
      <patternFill patternType="solid">
        <fgColor rgb="00F5F1E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pivotButton="0" quotePrefix="0" xfId="0"/>
    <xf numFmtId="0" fontId="5" fillId="5" borderId="1" pivotButton="0" quotePrefix="0" xfId="0"/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5" fillId="6" borderId="1" pivotButton="0" quotePrefix="0" xfId="0"/>
    <xf numFmtId="165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right" vertical="center"/>
    </xf>
    <xf numFmtId="0" fontId="5" fillId="4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166" fontId="4" fillId="4" borderId="1" applyAlignment="1" pivotButton="0" quotePrefix="0" xfId="0">
      <alignment horizontal="right" vertical="center"/>
    </xf>
    <xf numFmtId="0" fontId="4" fillId="6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A84F2A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Lohnquote nach Bereich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'Übersicht'!G12</f>
            </strRef>
          </tx>
          <spPr>
            <a:ln xmlns:a="http://schemas.openxmlformats.org/drawingml/2006/main">
              <a:prstDash val="solid"/>
            </a:ln>
          </spPr>
          <cat>
            <numRef>
              <f>'Übersicht'!$D$13:$D$17</f>
            </numRef>
          </cat>
          <val>
            <numRef>
              <f>'Übersicht'!$G$13:$G$17</f>
            </numRef>
          </val>
        </ser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Quote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Bereich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558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K1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3" customWidth="1" min="3" max="3"/>
    <col width="28" customWidth="1" min="4" max="4"/>
    <col width="18" customWidth="1" min="5" max="5"/>
    <col width="19" customWidth="1" min="6" max="6"/>
    <col width="15" customWidth="1" min="7" max="7"/>
    <col width="15" customWidth="1" min="8" max="8"/>
    <col width="16" customWidth="1" min="9" max="9"/>
    <col hidden="1" width="13" customWidth="1" min="11" max="11"/>
  </cols>
  <sheetData>
    <row r="1" ht="28" customHeight="1">
      <c r="A1" s="1" t="inlineStr">
        <is>
          <t>Lohnquote Gastronomie – Übersicht</t>
        </is>
      </c>
    </row>
    <row r="2" ht="23" customHeight="1">
      <c r="A2" s="2" t="inlineStr">
        <is>
          <t>Auswertung fiktiver Monatswerte · Arbeitsstand vom 09.09.2026</t>
        </is>
      </c>
    </row>
    <row r="3">
      <c r="A3" s="3" t="inlineStr">
        <is>
          <t>Auswahl</t>
        </is>
      </c>
      <c r="B3" s="3" t="n"/>
      <c r="D3" s="3" t="inlineStr">
        <is>
          <t>Warnungen</t>
        </is>
      </c>
      <c r="E3" s="3" t="n"/>
      <c r="F3" s="3" t="n"/>
      <c r="G3" s="3" t="n"/>
      <c r="H3" s="3" t="n"/>
      <c r="I3" s="3" t="n"/>
    </row>
    <row r="4" ht="23" customHeight="1">
      <c r="A4" s="4" t="inlineStr">
        <is>
          <t>Auswertungsbeginn</t>
        </is>
      </c>
      <c r="B4" s="30" t="n">
        <v>46054</v>
      </c>
      <c r="D4" s="6">
        <f>IF(OR($B$4="",$B$5=""),"Zeitraum fehlt",IF($B$4&gt;$B$5,"Beginn liegt nach dem Ende",""))</f>
        <v/>
      </c>
    </row>
    <row r="5" ht="23" customHeight="1">
      <c r="A5" s="4" t="inlineStr">
        <is>
          <t>Auswertungsende</t>
        </is>
      </c>
      <c r="B5" s="30" t="n">
        <v>46274</v>
      </c>
      <c r="D5" s="7">
        <f>IF(OR($B$4="",$B$5="",$B$4&gt;$B$5),"",IF($B$15=0,"Keine Datensätze im gewählten Zeitraum",""))</f>
        <v/>
      </c>
      <c r="K5">
        <f>Parameter!D5</f>
        <v/>
      </c>
    </row>
    <row r="6" ht="23" customHeight="1">
      <c r="A6" s="4" t="inlineStr">
        <is>
          <t>Betriebsbereich</t>
        </is>
      </c>
      <c r="B6" s="8" t="inlineStr">
        <is>
          <t>Alle</t>
        </is>
      </c>
      <c r="D6" s="6">
        <f>IF(OR($B$4="",$B$5="",$B$4&gt;$B$5),"",IF(IF($B$6="Alle",COUNTIFS(Erfassung!$A$5:$A$104,"&gt;="&amp;$B$4,Erfassung!$A$5:$A$104,"&lt;="&amp;$B$5,Erfassung!$L$5:$L$104,"Eingabe fehlt"),COUNTIFS(Erfassung!$A$5:$A$104,"&gt;="&amp;$B$4,Erfassung!$A$5:$A$104,"&lt;="&amp;$B$5,Erfassung!$C$5:$C$104,$B$6,Erfassung!$L$5:$L$104,"Eingabe fehlt"))=0,"",IF($B$6="Alle",COUNTIFS(Erfassung!$A$5:$A$104,"&gt;="&amp;$B$4,Erfassung!$A$5:$A$104,"&lt;="&amp;$B$5,Erfassung!$L$5:$L$104,"Eingabe fehlt"),COUNTIFS(Erfassung!$A$5:$A$104,"&gt;="&amp;$B$4,Erfassung!$A$5:$A$104,"&lt;="&amp;$B$5,Erfassung!$C$5:$C$104,$B$6,Erfassung!$L$5:$L$104,"Eingabe fehlt"))&amp;" Datensatz oder Datensätze mit fehlenden Pflichtangaben"))</f>
        <v/>
      </c>
      <c r="K6">
        <f>Parameter!D6</f>
        <v/>
      </c>
    </row>
    <row r="7" ht="23" customHeight="1">
      <c r="D7" s="7">
        <f>IF(OR($B$4="",$B$5="",$B$4&gt;$B$5),"",IF(IF($B$6="Alle",COUNTIFS(Erfassung!$A$5:$A$104,"&gt;="&amp;$B$4,Erfassung!$A$5:$A$104,"&lt;="&amp;$B$5,Erfassung!$L$5:$L$104,"Überschritten"),COUNTIFS(Erfassung!$A$5:$A$104,"&gt;="&amp;$B$4,Erfassung!$A$5:$A$104,"&lt;="&amp;$B$5,Erfassung!$C$5:$C$104,$B$6,Erfassung!$L$5:$L$104,"Überschritten"))=0,"",IF($B$6="Alle",COUNTIFS(Erfassung!$A$5:$A$104,"&gt;="&amp;$B$4,Erfassung!$A$5:$A$104,"&lt;="&amp;$B$5,Erfassung!$L$5:$L$104,"Überschritten"),COUNTIFS(Erfassung!$A$5:$A$104,"&gt;="&amp;$B$4,Erfassung!$A$5:$A$104,"&lt;="&amp;$B$5,Erfassung!$C$5:$C$104,$B$6,Erfassung!$L$5:$L$104,"Überschritten"))&amp;" Datensatz oder Datensätze über der Warnschwelle"))</f>
        <v/>
      </c>
      <c r="K7">
        <f>Parameter!D7</f>
        <v/>
      </c>
    </row>
    <row r="8" ht="23" customHeight="1">
      <c r="A8" s="9" t="inlineStr">
        <is>
          <t>Kennzahl</t>
        </is>
      </c>
      <c r="B8" s="9" t="inlineStr">
        <is>
          <t>Wert</t>
        </is>
      </c>
      <c r="D8" s="6">
        <f>IF(OR($B$4="",$B$5="",$B$4&gt;$B$5),"",IF(IF($B$6="Alle",COUNTIFS(Erfassung!$A$5:$A$104,"&gt;="&amp;$B$4,Erfassung!$A$5:$A$104,"&lt;="&amp;$B$5,Erfassung!$L$5:$L$104,"Nicht berechenbar"),COUNTIFS(Erfassung!$A$5:$A$104,"&gt;="&amp;$B$4,Erfassung!$A$5:$A$104,"&lt;="&amp;$B$5,Erfassung!$C$5:$C$104,$B$6,Erfassung!$L$5:$L$104,"Nicht berechenbar"))=0,"",IF($B$6="Alle",COUNTIFS(Erfassung!$A$5:$A$104,"&gt;="&amp;$B$4,Erfassung!$A$5:$A$104,"&lt;="&amp;$B$5,Erfassung!$L$5:$L$104,"Nicht berechenbar"),COUNTIFS(Erfassung!$A$5:$A$104,"&gt;="&amp;$B$4,Erfassung!$A$5:$A$104,"&lt;="&amp;$B$5,Erfassung!$C$5:$C$104,$B$6,Erfassung!$L$5:$L$104,"Nicht berechenbar"))&amp;" Datensatz oder Datensätze nicht berechenbar"))</f>
        <v/>
      </c>
      <c r="K8">
        <f>Parameter!D8</f>
        <v/>
      </c>
    </row>
    <row r="9" ht="23" customHeight="1">
      <c r="A9" s="4" t="inlineStr">
        <is>
          <t>Umsatz netto</t>
        </is>
      </c>
      <c r="B9" s="31">
        <f>IF(OR($B$4="",$B$5="",$B$4&gt;$B$5),"",IF(IF($B$6="Alle",COUNTIFS(Erfassung!$A$5:$A$104,"&gt;="&amp;$B$4,Erfassung!$A$5:$A$104,"&lt;="&amp;$B$5),COUNTIFS(Erfassung!$A$5:$A$104,"&gt;="&amp;$B$4,Erfassung!$A$5:$A$104,"&lt;="&amp;$B$5,Erfassung!$C$5:$C$104,$B$6))=0,"",IF($B$6="Alle",SUMIFS(Erfassung!$D$5:$D$104,Erfassung!$A$5:$A$104,"&gt;="&amp;$B$4,Erfassung!$A$5:$A$104,"&lt;="&amp;$B$5),SUMIFS(Erfassung!$D$5:$D$104,Erfassung!$A$5:$A$104,"&gt;="&amp;$B$4,Erfassung!$A$5:$A$104,"&lt;="&amp;$B$5,Erfassung!$C$5:$C$104,$B$6))))</f>
        <v/>
      </c>
      <c r="D9" s="7">
        <f>IF(AND(D4="",D5="",D6="",D7="",D8=""),"Keine Warnung im gewählten Zeitraum","")</f>
        <v/>
      </c>
      <c r="K9">
        <f>Parameter!D9</f>
        <v/>
      </c>
    </row>
    <row r="10">
      <c r="A10" s="11" t="inlineStr">
        <is>
          <t>Personalkosten</t>
        </is>
      </c>
      <c r="B10" s="32">
        <f>IF(OR($B$4="",$B$5="",$B$4&gt;$B$5),"",IF(IF($B$6="Alle",COUNTIFS(Erfassung!$A$5:$A$104,"&gt;="&amp;$B$4,Erfassung!$A$5:$A$104,"&lt;="&amp;$B$5),COUNTIFS(Erfassung!$A$5:$A$104,"&gt;="&amp;$B$4,Erfassung!$A$5:$A$104,"&lt;="&amp;$B$5,Erfassung!$C$5:$C$104,$B$6))=0,"",IF($B$6="Alle",SUMIFS(Erfassung!$H$5:$H$104,Erfassung!$A$5:$A$104,"&gt;="&amp;$B$4,Erfassung!$A$5:$A$104,"&lt;="&amp;$B$5),SUMIFS(Erfassung!$H$5:$H$104,Erfassung!$A$5:$A$104,"&gt;="&amp;$B$4,Erfassung!$A$5:$A$104,"&lt;="&amp;$B$5,Erfassung!$C$5:$C$104,$B$6))))</f>
        <v/>
      </c>
      <c r="K10">
        <f>Parameter!D10</f>
        <v/>
      </c>
    </row>
    <row r="11">
      <c r="A11" s="4" t="inlineStr">
        <is>
          <t>Lohnquote</t>
        </is>
      </c>
      <c r="B11" s="33">
        <f>IF(OR(B9="",B10=""),"",IFERROR(B10/B9,""))</f>
        <v/>
      </c>
      <c r="D11" s="3" t="inlineStr">
        <is>
          <t>Bereichsvergleich im gewählten Zeitraum</t>
        </is>
      </c>
      <c r="E11" s="3" t="n"/>
      <c r="F11" s="3" t="n"/>
      <c r="G11" s="3" t="n"/>
      <c r="H11" s="3" t="n"/>
      <c r="I11" s="3" t="n"/>
    </row>
    <row r="12" ht="36" customHeight="1">
      <c r="A12" s="11" t="inlineStr">
        <is>
          <t>Zielquote gewichtet</t>
        </is>
      </c>
      <c r="B12" s="34">
        <f>IF(OR($B$4="",$B$5="",$B$9="",$B$9=0),"",IFERROR(IF($B$6="Alle",SUMPRODUCT((Erfassung!$A$5:$A$104&gt;=$B$4)*(Erfassung!$A$5:$A$104&lt;=$B$5)*Erfassung!$D$5:$D$104*Erfassung!$J$5:$J$104)/$B$9,SUMPRODUCT((Erfassung!$A$5:$A$104&gt;=$B$4)*(Erfassung!$A$5:$A$104&lt;=$B$5)*(Erfassung!$C$5:$C$104=$B$6)*Erfassung!$D$5:$D$104*Erfassung!$J$5:$J$104)/$B$9),""))</f>
        <v/>
      </c>
      <c r="D12" s="15" t="inlineStr">
        <is>
          <t>Betriebsbereich</t>
        </is>
      </c>
      <c r="E12" s="15" t="inlineStr">
        <is>
          <t>Umsatz netto</t>
        </is>
      </c>
      <c r="F12" s="15" t="inlineStr">
        <is>
          <t>Personalkosten</t>
        </is>
      </c>
      <c r="G12" s="15" t="inlineStr">
        <is>
          <t>Lohnquote</t>
        </is>
      </c>
      <c r="H12" s="15" t="inlineStr">
        <is>
          <t>Zielquote</t>
        </is>
      </c>
      <c r="I12" s="15" t="inlineStr">
        <is>
          <t>Abweichung</t>
        </is>
      </c>
      <c r="K12">
        <f>Parameter!B15</f>
        <v/>
      </c>
    </row>
    <row r="13">
      <c r="A13" s="4" t="inlineStr">
        <is>
          <t>Abweichung</t>
        </is>
      </c>
      <c r="B13" s="33">
        <f>IF(OR(B11="",B12=""),"",B11-B12)</f>
        <v/>
      </c>
      <c r="D13" s="6">
        <f>Parameter!A5</f>
        <v/>
      </c>
      <c r="E13" s="31">
        <f>IF(OR($B$4="",$B$5="",$B$4&gt;$B$5,$D13=""),"",IF(SUMIFS(Erfassung!$D$5:$D$104,Erfassung!$A$5:$A$104,"&gt;="&amp;$B$4,Erfassung!$A$5:$A$104,"&lt;="&amp;$B$5,Erfassung!$C$5:$C$104,$D13)=0,"",SUMIFS(Erfassung!$D$5:$D$104,Erfassung!$A$5:$A$104,"&gt;="&amp;$B$4,Erfassung!$A$5:$A$104,"&lt;="&amp;$B$5,Erfassung!$C$5:$C$104,$D13)))</f>
        <v/>
      </c>
      <c r="F13" s="31">
        <f>IF(E13="","",SUMIFS(Erfassung!$H$5:$H$104,Erfassung!$A$5:$A$104,"&gt;="&amp;$B$4,Erfassung!$A$5:$A$104,"&lt;="&amp;$B$5,Erfassung!$C$5:$C$104,$D13))</f>
        <v/>
      </c>
      <c r="G13" s="33">
        <f>IF(OR(E13="",F13=""),"",IFERROR(F13/E13,""))</f>
        <v/>
      </c>
      <c r="H13" s="33">
        <f>IF(D13="","",IFERROR(VLOOKUP(D13,Parameter!$A$5:$B$9,2,FALSE),""))</f>
        <v/>
      </c>
      <c r="I13" s="33">
        <f>IF(OR(G13="",H13=""),"",G13-H13)</f>
        <v/>
      </c>
      <c r="K13">
        <f>Parameter!B16</f>
        <v/>
      </c>
    </row>
    <row r="14">
      <c r="A14" s="11" t="inlineStr">
        <is>
          <t>Bewertung</t>
        </is>
      </c>
      <c r="B14" s="16">
        <f>IF(OR(B11="",B12=""),"Keine belastbare Quote",IF(B13&gt;Parameter!$B$13,"Überschritten",IF(B13&gt;0,"Beobachten","Im Ziel")))</f>
        <v/>
      </c>
      <c r="D14" s="7">
        <f>Parameter!A6</f>
        <v/>
      </c>
      <c r="E14" s="32">
        <f>IF(OR($B$4="",$B$5="",$B$4&gt;$B$5,$D14=""),"",IF(SUMIFS(Erfassung!$D$5:$D$104,Erfassung!$A$5:$A$104,"&gt;="&amp;$B$4,Erfassung!$A$5:$A$104,"&lt;="&amp;$B$5,Erfassung!$C$5:$C$104,$D14)=0,"",SUMIFS(Erfassung!$D$5:$D$104,Erfassung!$A$5:$A$104,"&gt;="&amp;$B$4,Erfassung!$A$5:$A$104,"&lt;="&amp;$B$5,Erfassung!$C$5:$C$104,$D14)))</f>
        <v/>
      </c>
      <c r="F14" s="32">
        <f>IF(E14="","",SUMIFS(Erfassung!$H$5:$H$104,Erfassung!$A$5:$A$104,"&gt;="&amp;$B$4,Erfassung!$A$5:$A$104,"&lt;="&amp;$B$5,Erfassung!$C$5:$C$104,$D14))</f>
        <v/>
      </c>
      <c r="G14" s="34">
        <f>IF(OR(E14="",F14=""),"",IFERROR(F14/E14,""))</f>
        <v/>
      </c>
      <c r="H14" s="34">
        <f>IF(D14="","",IFERROR(VLOOKUP(D14,Parameter!$A$5:$B$9,2,FALSE),""))</f>
        <v/>
      </c>
      <c r="I14" s="34">
        <f>IF(OR(G14="",H14=""),"",G14-H14)</f>
        <v/>
      </c>
    </row>
    <row r="15">
      <c r="A15" s="4" t="inlineStr">
        <is>
          <t>Berücksichtigte Datensätze</t>
        </is>
      </c>
      <c r="B15" s="17">
        <f>IF(OR($B$4="",$B$5="",$B$4&gt;$B$5),"",IF($B$6="Alle",COUNTIFS(Erfassung!$A$5:$A$104,"&gt;="&amp;$B$4,Erfassung!$A$5:$A$104,"&lt;="&amp;$B$5),COUNTIFS(Erfassung!$A$5:$A$104,"&gt;="&amp;$B$4,Erfassung!$A$5:$A$104,"&lt;="&amp;$B$5,Erfassung!$C$5:$C$104,$B$6)))</f>
        <v/>
      </c>
      <c r="D15" s="6">
        <f>Parameter!A7</f>
        <v/>
      </c>
      <c r="E15" s="31">
        <f>IF(OR($B$4="",$B$5="",$B$4&gt;$B$5,$D15=""),"",IF(SUMIFS(Erfassung!$D$5:$D$104,Erfassung!$A$5:$A$104,"&gt;="&amp;$B$4,Erfassung!$A$5:$A$104,"&lt;="&amp;$B$5,Erfassung!$C$5:$C$104,$D15)=0,"",SUMIFS(Erfassung!$D$5:$D$104,Erfassung!$A$5:$A$104,"&gt;="&amp;$B$4,Erfassung!$A$5:$A$104,"&lt;="&amp;$B$5,Erfassung!$C$5:$C$104,$D15)))</f>
        <v/>
      </c>
      <c r="F15" s="31">
        <f>IF(E15="","",SUMIFS(Erfassung!$H$5:$H$104,Erfassung!$A$5:$A$104,"&gt;="&amp;$B$4,Erfassung!$A$5:$A$104,"&lt;="&amp;$B$5,Erfassung!$C$5:$C$104,$D15))</f>
        <v/>
      </c>
      <c r="G15" s="33">
        <f>IF(OR(E15="",F15=""),"",IFERROR(F15/E15,""))</f>
        <v/>
      </c>
      <c r="H15" s="33">
        <f>IF(D15="","",IFERROR(VLOOKUP(D15,Parameter!$A$5:$B$9,2,FALSE),""))</f>
        <v/>
      </c>
      <c r="I15" s="33">
        <f>IF(OR(G15="",H15=""),"",G15-H15)</f>
        <v/>
      </c>
    </row>
    <row r="16">
      <c r="D16" s="7">
        <f>Parameter!A8</f>
        <v/>
      </c>
      <c r="E16" s="32">
        <f>IF(OR($B$4="",$B$5="",$B$4&gt;$B$5,$D16=""),"",IF(SUMIFS(Erfassung!$D$5:$D$104,Erfassung!$A$5:$A$104,"&gt;="&amp;$B$4,Erfassung!$A$5:$A$104,"&lt;="&amp;$B$5,Erfassung!$C$5:$C$104,$D16)=0,"",SUMIFS(Erfassung!$D$5:$D$104,Erfassung!$A$5:$A$104,"&gt;="&amp;$B$4,Erfassung!$A$5:$A$104,"&lt;="&amp;$B$5,Erfassung!$C$5:$C$104,$D16)))</f>
        <v/>
      </c>
      <c r="F16" s="32">
        <f>IF(E16="","",SUMIFS(Erfassung!$H$5:$H$104,Erfassung!$A$5:$A$104,"&gt;="&amp;$B$4,Erfassung!$A$5:$A$104,"&lt;="&amp;$B$5,Erfassung!$C$5:$C$104,$D16))</f>
        <v/>
      </c>
      <c r="G16" s="34">
        <f>IF(OR(E16="",F16=""),"",IFERROR(F16/E16,""))</f>
        <v/>
      </c>
      <c r="H16" s="34">
        <f>IF(D16="","",IFERROR(VLOOKUP(D16,Parameter!$A$5:$B$9,2,FALSE),""))</f>
        <v/>
      </c>
      <c r="I16" s="34">
        <f>IF(OR(G16="",H16=""),"",G16-H16)</f>
        <v/>
      </c>
    </row>
    <row r="17">
      <c r="D17" s="6">
        <f>Parameter!A9</f>
        <v/>
      </c>
      <c r="E17" s="31">
        <f>IF(OR($B$4="",$B$5="",$B$4&gt;$B$5,$D17=""),"",IF(SUMIFS(Erfassung!$D$5:$D$104,Erfassung!$A$5:$A$104,"&gt;="&amp;$B$4,Erfassung!$A$5:$A$104,"&lt;="&amp;$B$5,Erfassung!$C$5:$C$104,$D17)=0,"",SUMIFS(Erfassung!$D$5:$D$104,Erfassung!$A$5:$A$104,"&gt;="&amp;$B$4,Erfassung!$A$5:$A$104,"&lt;="&amp;$B$5,Erfassung!$C$5:$C$104,$D17)))</f>
        <v/>
      </c>
      <c r="F17" s="31">
        <f>IF(E17="","",SUMIFS(Erfassung!$H$5:$H$104,Erfassung!$A$5:$A$104,"&gt;="&amp;$B$4,Erfassung!$A$5:$A$104,"&lt;="&amp;$B$5,Erfassung!$C$5:$C$104,$D17))</f>
        <v/>
      </c>
      <c r="G17" s="33">
        <f>IF(OR(E17="",F17=""),"",IFERROR(F17/E17,""))</f>
        <v/>
      </c>
      <c r="H17" s="33">
        <f>IF(D17="","",IFERROR(VLOOKUP(D17,Parameter!$A$5:$B$9,2,FALSE),""))</f>
        <v/>
      </c>
      <c r="I17" s="33">
        <f>IF(OR(G17="",H17=""),"",G17-H17)</f>
        <v/>
      </c>
    </row>
  </sheetData>
  <mergeCells count="1">
    <mergeCell ref="A1:I1"/>
  </mergeCells>
  <conditionalFormatting sqref="D4:D8">
    <cfRule type="expression" priority="1" dxfId="0">
      <formula>D4&lt;&gt;""</formula>
    </cfRule>
  </conditionalFormatting>
  <conditionalFormatting sqref="D9">
    <cfRule type="expression" priority="2" dxfId="1">
      <formula>D9&lt;&gt;""</formula>
    </cfRule>
  </conditionalFormatting>
  <conditionalFormatting sqref="B14">
    <cfRule type="expression" priority="3" dxfId="0">
      <formula>B14="Überschritten"</formula>
    </cfRule>
    <cfRule type="expression" priority="4" dxfId="2">
      <formula>B14="Beobachten"</formula>
    </cfRule>
    <cfRule type="expression" priority="5" dxfId="1">
      <formula>B14="Im Ziel"</formula>
    </cfRule>
  </conditionalFormatting>
  <dataValidations count="2">
    <dataValidation sqref="B4:B5" showErrorMessage="1" showInputMessage="1" allowBlank="0" errorTitle="Ungültiger Auswertungszeitraum" error="Das Datum muss innerhalb der Grenzen im Blatt Parameter liegen." type="date" operator="between">
      <formula1>$K$12</formula1>
      <formula2>$K$13</formula2>
    </dataValidation>
    <dataValidation sqref="B6" showErrorMessage="1" showInputMessage="1" allowBlank="0" errorTitle="Ungültige Auswahl" error="Bitte „Alle“ oder einen Betriebsbereich aus der Liste auswählen." type="list">
      <formula1>$K$5:$K$10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O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7" customWidth="1" min="4" max="4"/>
    <col width="17" customWidth="1" min="5" max="5"/>
    <col width="19" customWidth="1" min="6" max="6"/>
    <col width="23" customWidth="1" min="7" max="7"/>
    <col width="22" customWidth="1" min="8" max="8"/>
    <col width="14" customWidth="1" min="9" max="9"/>
    <col width="14" customWidth="1" min="10" max="10"/>
    <col width="15" customWidth="1" min="11" max="11"/>
    <col width="20" customWidth="1" min="12" max="12"/>
    <col width="34" customWidth="1" min="13" max="13"/>
    <col hidden="1" width="13" customWidth="1" min="15" max="15"/>
  </cols>
  <sheetData>
    <row r="1" ht="27" customHeight="1">
      <c r="A1" s="1" t="inlineStr">
        <is>
          <t>Erfassung der fiktiven Monatswerte</t>
        </is>
      </c>
    </row>
    <row r="2" ht="24" customHeight="1">
      <c r="A2" s="2" t="inlineStr">
        <is>
          <t>Je Zeile wird ein Monatswert eines Betriebsbereichs erfasst. Alle Beispieldaten sind eindeutig fiktiv.</t>
        </is>
      </c>
    </row>
    <row r="3">
      <c r="A3" s="18" t="inlineStr">
        <is>
          <t>Gelb = Eingabe</t>
        </is>
      </c>
      <c r="B3" s="2" t="inlineStr">
        <is>
          <t>Weiße oder beige Felder = Berechnung</t>
        </is>
      </c>
    </row>
    <row r="4" ht="38" customHeight="1">
      <c r="A4" s="19" t="inlineStr">
        <is>
          <t>Monatsbeginn</t>
        </is>
      </c>
      <c r="B4" s="19" t="inlineStr">
        <is>
          <t>Zeitraum</t>
        </is>
      </c>
      <c r="C4" s="19" t="inlineStr">
        <is>
          <t>Betriebsbereich</t>
        </is>
      </c>
      <c r="D4" s="19" t="inlineStr">
        <is>
          <t>Umsatz netto</t>
        </is>
      </c>
      <c r="E4" s="19" t="inlineStr">
        <is>
          <t>Bruttolöhne</t>
        </is>
      </c>
      <c r="F4" s="19" t="inlineStr">
        <is>
          <t>AG-Nebenkosten</t>
        </is>
      </c>
      <c r="G4" s="19" t="inlineStr">
        <is>
          <t>Sonstige Personalkosten</t>
        </is>
      </c>
      <c r="H4" s="19" t="inlineStr">
        <is>
          <t>Personalkosten gesamt</t>
        </is>
      </c>
      <c r="I4" s="19" t="inlineStr">
        <is>
          <t>Lohnquote</t>
        </is>
      </c>
      <c r="J4" s="19" t="inlineStr">
        <is>
          <t>Zielquote</t>
        </is>
      </c>
      <c r="K4" s="19" t="inlineStr">
        <is>
          <t>Abweichung</t>
        </is>
      </c>
      <c r="L4" s="19" t="inlineStr">
        <is>
          <t>Bewertung</t>
        </is>
      </c>
      <c r="M4" s="19" t="inlineStr">
        <is>
          <t>Kommentar</t>
        </is>
      </c>
    </row>
    <row r="5" ht="21" customHeight="1">
      <c r="A5" s="30" t="n">
        <v>46054</v>
      </c>
      <c r="B5" s="20">
        <f>IF(A5="","",TEXT(A5,"MM.YYYY"))</f>
        <v/>
      </c>
      <c r="C5" s="21" t="inlineStr">
        <is>
          <t>Restaurant</t>
        </is>
      </c>
      <c r="D5" s="35" t="n">
        <v>82000</v>
      </c>
      <c r="E5" s="35" t="n">
        <v>19500</v>
      </c>
      <c r="F5" s="35" t="n">
        <v>4200</v>
      </c>
      <c r="G5" s="35" t="n">
        <v>650</v>
      </c>
      <c r="H5" s="31">
        <f>IF(COUNTA(A5,C5:G5)=0,"",IF(COUNTA(E5:G5)=0,"",SUM(E5:G5)))</f>
        <v/>
      </c>
      <c r="I5" s="33">
        <f>IF(OR(D5="",H5=""),"",IFERROR(H5/D5,""))</f>
        <v/>
      </c>
      <c r="J5" s="33">
        <f>IF(C5="","",IFERROR(VLOOKUP(C5,Parameter!$A$5:$B$9,2,FALSE),""))</f>
        <v/>
      </c>
      <c r="K5" s="33">
        <f>IF(OR(I5="",J5=""),"",I5-J5)</f>
        <v/>
      </c>
      <c r="L5" s="20">
        <f>IF(COUNTA(A5,C5:G5)=0,"",IF(OR(A5="",C5="",D5="",E5=""),"Eingabe fehlt",IF(OR(I5="",J5=""),"Nicht berechenbar",IF(K5&gt;Parameter!$B$13,"Überschritten",IF(K5&gt;0,"Beobachten","Im Ziel")))))</f>
        <v/>
      </c>
      <c r="M5" s="23" t="inlineStr">
        <is>
          <t>Fiktiver Monatswert Restaurant</t>
        </is>
      </c>
      <c r="O5">
        <f>Parameter!A5</f>
        <v/>
      </c>
    </row>
    <row r="6" ht="21" customHeight="1">
      <c r="A6" s="30" t="n">
        <v>46054</v>
      </c>
      <c r="B6" s="16">
        <f>IF(A6="","",TEXT(A6,"MM.YYYY"))</f>
        <v/>
      </c>
      <c r="C6" s="21" t="inlineStr">
        <is>
          <t>Bar</t>
        </is>
      </c>
      <c r="D6" s="35" t="n">
        <v>28500</v>
      </c>
      <c r="E6" s="35" t="n">
        <v>6500</v>
      </c>
      <c r="F6" s="35" t="n">
        <v>1500</v>
      </c>
      <c r="G6" s="35" t="n">
        <v>250</v>
      </c>
      <c r="H6" s="32">
        <f>IF(COUNTA(A6,C6:G6)=0,"",IF(COUNTA(E6:G6)=0,"",SUM(E6:G6)))</f>
        <v/>
      </c>
      <c r="I6" s="34">
        <f>IF(OR(D6="",H6=""),"",IFERROR(H6/D6,""))</f>
        <v/>
      </c>
      <c r="J6" s="34">
        <f>IF(C6="","",IFERROR(VLOOKUP(C6,Parameter!$A$5:$B$9,2,FALSE),""))</f>
        <v/>
      </c>
      <c r="K6" s="34">
        <f>IF(OR(I6="",J6=""),"",I6-J6)</f>
        <v/>
      </c>
      <c r="L6" s="16">
        <f>IF(COUNTA(A6,C6:G6)=0,"",IF(OR(A6="",C6="",D6="",E6=""),"Eingabe fehlt",IF(OR(I6="",J6=""),"Nicht berechenbar",IF(K6&gt;Parameter!$B$13,"Überschritten",IF(K6&gt;0,"Beobachten","Im Ziel")))))</f>
        <v/>
      </c>
      <c r="M6" s="23" t="inlineStr">
        <is>
          <t>Fiktiver Monatswert Bar</t>
        </is>
      </c>
      <c r="O6">
        <f>Parameter!A6</f>
        <v/>
      </c>
    </row>
    <row r="7" ht="21" customHeight="1">
      <c r="A7" s="30" t="n">
        <v>46082</v>
      </c>
      <c r="B7" s="20">
        <f>IF(A7="","",TEXT(A7,"MM.YYYY"))</f>
        <v/>
      </c>
      <c r="C7" s="21" t="inlineStr">
        <is>
          <t>Catering</t>
        </is>
      </c>
      <c r="D7" s="35" t="n">
        <v>46000</v>
      </c>
      <c r="E7" s="35" t="n">
        <v>11000</v>
      </c>
      <c r="F7" s="35" t="n">
        <v>2500</v>
      </c>
      <c r="G7" s="35" t="n">
        <v>700</v>
      </c>
      <c r="H7" s="31">
        <f>IF(COUNTA(A7,C7:G7)=0,"",IF(COUNTA(E7:G7)=0,"",SUM(E7:G7)))</f>
        <v/>
      </c>
      <c r="I7" s="33">
        <f>IF(OR(D7="",H7=""),"",IFERROR(H7/D7,""))</f>
        <v/>
      </c>
      <c r="J7" s="33">
        <f>IF(C7="","",IFERROR(VLOOKUP(C7,Parameter!$A$5:$B$9,2,FALSE),""))</f>
        <v/>
      </c>
      <c r="K7" s="33">
        <f>IF(OR(I7="",J7=""),"",I7-J7)</f>
        <v/>
      </c>
      <c r="L7" s="20">
        <f>IF(COUNTA(A7,C7:G7)=0,"",IF(OR(A7="",C7="",D7="",E7=""),"Eingabe fehlt",IF(OR(I7="",J7=""),"Nicht berechenbar",IF(K7&gt;Parameter!$B$13,"Überschritten",IF(K7&gt;0,"Beobachten","Im Ziel")))))</f>
        <v/>
      </c>
      <c r="M7" s="23" t="inlineStr">
        <is>
          <t>Fiktiver Catering-Monatswert</t>
        </is>
      </c>
      <c r="O7">
        <f>Parameter!A7</f>
        <v/>
      </c>
    </row>
    <row r="8" ht="21" customHeight="1">
      <c r="A8" s="30" t="n">
        <v>46082</v>
      </c>
      <c r="B8" s="16">
        <f>IF(A8="","",TEXT(A8,"MM.YYYY"))</f>
        <v/>
      </c>
      <c r="C8" s="21" t="inlineStr">
        <is>
          <t>Veranstaltung</t>
        </is>
      </c>
      <c r="D8" s="35" t="n">
        <v>62000</v>
      </c>
      <c r="E8" s="35" t="n">
        <v>15500</v>
      </c>
      <c r="F8" s="35" t="n">
        <v>3600</v>
      </c>
      <c r="G8" s="35" t="n">
        <v>900</v>
      </c>
      <c r="H8" s="32">
        <f>IF(COUNTA(A8,C8:G8)=0,"",IF(COUNTA(E8:G8)=0,"",SUM(E8:G8)))</f>
        <v/>
      </c>
      <c r="I8" s="34">
        <f>IF(OR(D8="",H8=""),"",IFERROR(H8/D8,""))</f>
        <v/>
      </c>
      <c r="J8" s="34">
        <f>IF(C8="","",IFERROR(VLOOKUP(C8,Parameter!$A$5:$B$9,2,FALSE),""))</f>
        <v/>
      </c>
      <c r="K8" s="34">
        <f>IF(OR(I8="",J8=""),"",I8-J8)</f>
        <v/>
      </c>
      <c r="L8" s="16">
        <f>IF(COUNTA(A8,C8:G8)=0,"",IF(OR(A8="",C8="",D8="",E8=""),"Eingabe fehlt",IF(OR(I8="",J8=""),"Nicht berechenbar",IF(K8&gt;Parameter!$B$13,"Überschritten",IF(K8&gt;0,"Beobachten","Im Ziel")))))</f>
        <v/>
      </c>
      <c r="M8" s="23" t="inlineStr">
        <is>
          <t>Fiktiver Veranstaltungsmonat</t>
        </is>
      </c>
      <c r="O8">
        <f>Parameter!A8</f>
        <v/>
      </c>
    </row>
    <row r="9" ht="21" customHeight="1">
      <c r="A9" s="30" t="n">
        <v>46113</v>
      </c>
      <c r="B9" s="20">
        <f>IF(A9="","",TEXT(A9,"MM.YYYY"))</f>
        <v/>
      </c>
      <c r="C9" s="21" t="inlineStr">
        <is>
          <t>Außer-Haus</t>
        </is>
      </c>
      <c r="D9" s="35" t="n">
        <v>24000</v>
      </c>
      <c r="E9" s="35" t="n">
        <v>5400</v>
      </c>
      <c r="F9" s="35" t="n">
        <v>1200</v>
      </c>
      <c r="G9" s="35" t="n">
        <v>200</v>
      </c>
      <c r="H9" s="31">
        <f>IF(COUNTA(A9,C9:G9)=0,"",IF(COUNTA(E9:G9)=0,"",SUM(E9:G9)))</f>
        <v/>
      </c>
      <c r="I9" s="33">
        <f>IF(OR(D9="",H9=""),"",IFERROR(H9/D9,""))</f>
        <v/>
      </c>
      <c r="J9" s="33">
        <f>IF(C9="","",IFERROR(VLOOKUP(C9,Parameter!$A$5:$B$9,2,FALSE),""))</f>
        <v/>
      </c>
      <c r="K9" s="33">
        <f>IF(OR(I9="",J9=""),"",I9-J9)</f>
        <v/>
      </c>
      <c r="L9" s="20">
        <f>IF(COUNTA(A9,C9:G9)=0,"",IF(OR(A9="",C9="",D9="",E9=""),"Eingabe fehlt",IF(OR(I9="",J9=""),"Nicht berechenbar",IF(K9&gt;Parameter!$B$13,"Überschritten",IF(K9&gt;0,"Beobachten","Im Ziel")))))</f>
        <v/>
      </c>
      <c r="M9" s="23" t="inlineStr">
        <is>
          <t>Fiktiver Außer-Haus-Monat</t>
        </is>
      </c>
      <c r="O9">
        <f>Parameter!A9</f>
        <v/>
      </c>
    </row>
    <row r="10" ht="21" customHeight="1">
      <c r="A10" s="30" t="n">
        <v>46143</v>
      </c>
      <c r="B10" s="16">
        <f>IF(A10="","",TEXT(A10,"MM.YYYY"))</f>
        <v/>
      </c>
      <c r="C10" s="21" t="inlineStr">
        <is>
          <t>Restaurant</t>
        </is>
      </c>
      <c r="D10" s="35" t="n">
        <v>88000</v>
      </c>
      <c r="E10" s="35" t="n">
        <v>23000</v>
      </c>
      <c r="F10" s="35" t="n">
        <v>5200</v>
      </c>
      <c r="G10" s="35" t="n">
        <v>800</v>
      </c>
      <c r="H10" s="32">
        <f>IF(COUNTA(A10,C10:G10)=0,"",IF(COUNTA(E10:G10)=0,"",SUM(E10:G10)))</f>
        <v/>
      </c>
      <c r="I10" s="34">
        <f>IF(OR(D10="",H10=""),"",IFERROR(H10/D10,""))</f>
        <v/>
      </c>
      <c r="J10" s="34">
        <f>IF(C10="","",IFERROR(VLOOKUP(C10,Parameter!$A$5:$B$9,2,FALSE),""))</f>
        <v/>
      </c>
      <c r="K10" s="34">
        <f>IF(OR(I10="",J10=""),"",I10-J10)</f>
        <v/>
      </c>
      <c r="L10" s="16">
        <f>IF(COUNTA(A10,C10:G10)=0,"",IF(OR(A10="",C10="",D10="",E10=""),"Eingabe fehlt",IF(OR(I10="",J10=""),"Nicht berechenbar",IF(K10&gt;Parameter!$B$13,"Überschritten",IF(K10&gt;0,"Beobachten","Im Ziel")))))</f>
        <v/>
      </c>
      <c r="M10" s="23" t="inlineStr">
        <is>
          <t>Fiktiver Monatswert Restaurant</t>
        </is>
      </c>
      <c r="O10">
        <f>""</f>
        <v/>
      </c>
    </row>
    <row r="11" ht="21" customHeight="1">
      <c r="A11" s="30" t="n">
        <v>46174</v>
      </c>
      <c r="B11" s="20">
        <f>IF(A11="","",TEXT(A11,"MM.YYYY"))</f>
        <v/>
      </c>
      <c r="C11" s="21" t="inlineStr">
        <is>
          <t>Bar</t>
        </is>
      </c>
      <c r="D11" s="35" t="n">
        <v>31000</v>
      </c>
      <c r="E11" s="35" t="n">
        <v>7200</v>
      </c>
      <c r="F11" s="35" t="n">
        <v>1700</v>
      </c>
      <c r="G11" s="35" t="n">
        <v>350</v>
      </c>
      <c r="H11" s="31">
        <f>IF(COUNTA(A11,C11:G11)=0,"",IF(COUNTA(E11:G11)=0,"",SUM(E11:G11)))</f>
        <v/>
      </c>
      <c r="I11" s="33">
        <f>IF(OR(D11="",H11=""),"",IFERROR(H11/D11,""))</f>
        <v/>
      </c>
      <c r="J11" s="33">
        <f>IF(C11="","",IFERROR(VLOOKUP(C11,Parameter!$A$5:$B$9,2,FALSE),""))</f>
        <v/>
      </c>
      <c r="K11" s="33">
        <f>IF(OR(I11="",J11=""),"",I11-J11)</f>
        <v/>
      </c>
      <c r="L11" s="20">
        <f>IF(COUNTA(A11,C11:G11)=0,"",IF(OR(A11="",C11="",D11="",E11=""),"Eingabe fehlt",IF(OR(I11="",J11=""),"Nicht berechenbar",IF(K11&gt;Parameter!$B$13,"Überschritten",IF(K11&gt;0,"Beobachten","Im Ziel")))))</f>
        <v/>
      </c>
      <c r="M11" s="23" t="inlineStr">
        <is>
          <t>Fiktiver Monatswert Bar</t>
        </is>
      </c>
      <c r="O11">
        <f>""</f>
        <v/>
      </c>
    </row>
    <row r="12" ht="21" customHeight="1">
      <c r="A12" s="30" t="n">
        <v>46204</v>
      </c>
      <c r="B12" s="16">
        <f>IF(A12="","",TEXT(A12,"MM.YYYY"))</f>
        <v/>
      </c>
      <c r="C12" s="21" t="inlineStr">
        <is>
          <t>Catering</t>
        </is>
      </c>
      <c r="D12" s="35" t="n">
        <v>52000</v>
      </c>
      <c r="E12" s="35" t="n">
        <v>11900</v>
      </c>
      <c r="F12" s="35" t="n">
        <v>2700</v>
      </c>
      <c r="G12" s="35" t="n">
        <v>500</v>
      </c>
      <c r="H12" s="32">
        <f>IF(COUNTA(A12,C12:G12)=0,"",IF(COUNTA(E12:G12)=0,"",SUM(E12:G12)))</f>
        <v/>
      </c>
      <c r="I12" s="34">
        <f>IF(OR(D12="",H12=""),"",IFERROR(H12/D12,""))</f>
        <v/>
      </c>
      <c r="J12" s="34">
        <f>IF(C12="","",IFERROR(VLOOKUP(C12,Parameter!$A$5:$B$9,2,FALSE),""))</f>
        <v/>
      </c>
      <c r="K12" s="34">
        <f>IF(OR(I12="",J12=""),"",I12-J12)</f>
        <v/>
      </c>
      <c r="L12" s="16">
        <f>IF(COUNTA(A12,C12:G12)=0,"",IF(OR(A12="",C12="",D12="",E12=""),"Eingabe fehlt",IF(OR(I12="",J12=""),"Nicht berechenbar",IF(K12&gt;Parameter!$B$13,"Überschritten",IF(K12&gt;0,"Beobachten","Im Ziel")))))</f>
        <v/>
      </c>
      <c r="M12" s="23" t="inlineStr">
        <is>
          <t>Fiktiver Catering-Monatswert</t>
        </is>
      </c>
      <c r="O12">
        <f>Parameter!B14</f>
        <v/>
      </c>
    </row>
    <row r="13" ht="21" customHeight="1">
      <c r="A13" s="30" t="n">
        <v>46235</v>
      </c>
      <c r="B13" s="20">
        <f>IF(A13="","",TEXT(A13,"MM.YYYY"))</f>
        <v/>
      </c>
      <c r="C13" s="21" t="inlineStr">
        <is>
          <t>Veranstaltung</t>
        </is>
      </c>
      <c r="D13" s="35" t="n">
        <v>69000</v>
      </c>
      <c r="E13" s="35" t="n">
        <v>16400</v>
      </c>
      <c r="F13" s="35" t="n">
        <v>3800</v>
      </c>
      <c r="G13" s="35" t="n">
        <v>700</v>
      </c>
      <c r="H13" s="31">
        <f>IF(COUNTA(A13,C13:G13)=0,"",IF(COUNTA(E13:G13)=0,"",SUM(E13:G13)))</f>
        <v/>
      </c>
      <c r="I13" s="33">
        <f>IF(OR(D13="",H13=""),"",IFERROR(H13/D13,""))</f>
        <v/>
      </c>
      <c r="J13" s="33">
        <f>IF(C13="","",IFERROR(VLOOKUP(C13,Parameter!$A$5:$B$9,2,FALSE),""))</f>
        <v/>
      </c>
      <c r="K13" s="33">
        <f>IF(OR(I13="",J13=""),"",I13-J13)</f>
        <v/>
      </c>
      <c r="L13" s="20">
        <f>IF(COUNTA(A13,C13:G13)=0,"",IF(OR(A13="",C13="",D13="",E13=""),"Eingabe fehlt",IF(OR(I13="",J13=""),"Nicht berechenbar",IF(K13&gt;Parameter!$B$13,"Überschritten",IF(K13&gt;0,"Beobachten","Im Ziel")))))</f>
        <v/>
      </c>
      <c r="M13" s="23" t="inlineStr">
        <is>
          <t>Fiktiver Veranstaltungsmonat</t>
        </is>
      </c>
      <c r="O13">
        <f>Parameter!B15</f>
        <v/>
      </c>
    </row>
    <row r="14" ht="21" customHeight="1">
      <c r="A14" s="30" t="n">
        <v>46266</v>
      </c>
      <c r="B14" s="16">
        <f>IF(A14="","",TEXT(A14,"MM.YYYY"))</f>
        <v/>
      </c>
      <c r="C14" s="21" t="inlineStr">
        <is>
          <t>Außer-Haus</t>
        </is>
      </c>
      <c r="D14" s="35" t="n">
        <v>26000</v>
      </c>
      <c r="E14" s="35" t="n">
        <v>5800</v>
      </c>
      <c r="F14" s="35" t="n">
        <v>1300</v>
      </c>
      <c r="G14" s="35" t="n">
        <v>250</v>
      </c>
      <c r="H14" s="32">
        <f>IF(COUNTA(A14,C14:G14)=0,"",IF(COUNTA(E14:G14)=0,"",SUM(E14:G14)))</f>
        <v/>
      </c>
      <c r="I14" s="34">
        <f>IF(OR(D14="",H14=""),"",IFERROR(H14/D14,""))</f>
        <v/>
      </c>
      <c r="J14" s="34">
        <f>IF(C14="","",IFERROR(VLOOKUP(C14,Parameter!$A$5:$B$9,2,FALSE),""))</f>
        <v/>
      </c>
      <c r="K14" s="34">
        <f>IF(OR(I14="",J14=""),"",I14-J14)</f>
        <v/>
      </c>
      <c r="L14" s="16">
        <f>IF(COUNTA(A14,C14:G14)=0,"",IF(OR(A14="",C14="",D14="",E14=""),"Eingabe fehlt",IF(OR(I14="",J14=""),"Nicht berechenbar",IF(K14&gt;Parameter!$B$13,"Überschritten",IF(K14&gt;0,"Beobachten","Im Ziel")))))</f>
        <v/>
      </c>
      <c r="M14" s="23" t="inlineStr">
        <is>
          <t>Fiktiver Außer-Haus-Monat</t>
        </is>
      </c>
      <c r="O14">
        <f>Parameter!B16</f>
        <v/>
      </c>
    </row>
    <row r="15" ht="21" customHeight="1">
      <c r="A15" s="30" t="n">
        <v>46266</v>
      </c>
      <c r="B15" s="20">
        <f>IF(A15="","",TEXT(A15,"MM.YYYY"))</f>
        <v/>
      </c>
      <c r="C15" s="21" t="inlineStr">
        <is>
          <t>Restaurant</t>
        </is>
      </c>
      <c r="D15" s="35" t="n">
        <v>17000</v>
      </c>
      <c r="E15" s="35" t="n"/>
      <c r="F15" s="35" t="n"/>
      <c r="G15" s="35" t="n"/>
      <c r="H15" s="31">
        <f>IF(COUNTA(A15,C15:G15)=0,"",IF(COUNTA(E15:G15)=0,"",SUM(E15:G15)))</f>
        <v/>
      </c>
      <c r="I15" s="33">
        <f>IF(OR(D15="",H15=""),"",IFERROR(H15/D15,""))</f>
        <v/>
      </c>
      <c r="J15" s="33">
        <f>IF(C15="","",IFERROR(VLOOKUP(C15,Parameter!$A$5:$B$9,2,FALSE),""))</f>
        <v/>
      </c>
      <c r="K15" s="33">
        <f>IF(OR(I15="",J15=""),"",I15-J15)</f>
        <v/>
      </c>
      <c r="L15" s="20">
        <f>IF(COUNTA(A15,C15:G15)=0,"",IF(OR(A15="",C15="",D15="",E15=""),"Eingabe fehlt",IF(OR(I15="",J15=""),"Nicht berechenbar",IF(K15&gt;Parameter!$B$13,"Überschritten",IF(K15&gt;0,"Beobachten","Im Ziel")))))</f>
        <v/>
      </c>
      <c r="M15" s="23" t="inlineStr">
        <is>
          <t>Fiktiver Entwurf: Lohnwert fehlt</t>
        </is>
      </c>
      <c r="O15">
        <f>""</f>
        <v/>
      </c>
    </row>
    <row r="16" ht="21" customHeight="1">
      <c r="A16" s="30" t="n"/>
      <c r="B16" s="16">
        <f>IF(A16="","",TEXT(A16,"MM.YYYY"))</f>
        <v/>
      </c>
      <c r="C16" s="21" t="n"/>
      <c r="D16" s="35" t="n"/>
      <c r="E16" s="35" t="n"/>
      <c r="F16" s="35" t="n"/>
      <c r="G16" s="35" t="n"/>
      <c r="H16" s="32">
        <f>IF(COUNTA(A16,C16:G16)=0,"",IF(COUNTA(E16:G16)=0,"",SUM(E16:G16)))</f>
        <v/>
      </c>
      <c r="I16" s="34">
        <f>IF(OR(D16="",H16=""),"",IFERROR(H16/D16,""))</f>
        <v/>
      </c>
      <c r="J16" s="34">
        <f>IF(C16="","",IFERROR(VLOOKUP(C16,Parameter!$A$5:$B$9,2,FALSE),""))</f>
        <v/>
      </c>
      <c r="K16" s="34">
        <f>IF(OR(I16="",J16=""),"",I16-J16)</f>
        <v/>
      </c>
      <c r="L16" s="16">
        <f>IF(COUNTA(A16,C16:G16)=0,"",IF(OR(A16="",C16="",D16="",E16=""),"Eingabe fehlt",IF(OR(I16="",J16=""),"Nicht berechenbar",IF(K16&gt;Parameter!$B$13,"Überschritten",IF(K16&gt;0,"Beobachten","Im Ziel")))))</f>
        <v/>
      </c>
      <c r="M16" s="23" t="n"/>
      <c r="O16">
        <f>""</f>
        <v/>
      </c>
    </row>
    <row r="17" ht="21" customHeight="1">
      <c r="A17" s="30" t="n"/>
      <c r="B17" s="20">
        <f>IF(A17="","",TEXT(A17,"MM.YYYY"))</f>
        <v/>
      </c>
      <c r="C17" s="21" t="n"/>
      <c r="D17" s="35" t="n"/>
      <c r="E17" s="35" t="n"/>
      <c r="F17" s="35" t="n"/>
      <c r="G17" s="35" t="n"/>
      <c r="H17" s="31">
        <f>IF(COUNTA(A17,C17:G17)=0,"",IF(COUNTA(E17:G17)=0,"",SUM(E17:G17)))</f>
        <v/>
      </c>
      <c r="I17" s="33">
        <f>IF(OR(D17="",H17=""),"",IFERROR(H17/D17,""))</f>
        <v/>
      </c>
      <c r="J17" s="33">
        <f>IF(C17="","",IFERROR(VLOOKUP(C17,Parameter!$A$5:$B$9,2,FALSE),""))</f>
        <v/>
      </c>
      <c r="K17" s="33">
        <f>IF(OR(I17="",J17=""),"",I17-J17)</f>
        <v/>
      </c>
      <c r="L17" s="20">
        <f>IF(COUNTA(A17,C17:G17)=0,"",IF(OR(A17="",C17="",D17="",E17=""),"Eingabe fehlt",IF(OR(I17="",J17=""),"Nicht berechenbar",IF(K17&gt;Parameter!$B$13,"Überschritten",IF(K17&gt;0,"Beobachten","Im Ziel")))))</f>
        <v/>
      </c>
      <c r="M17" s="23" t="n"/>
      <c r="O17">
        <f>""</f>
        <v/>
      </c>
    </row>
    <row r="18" ht="21" customHeight="1">
      <c r="A18" s="30" t="n"/>
      <c r="B18" s="16">
        <f>IF(A18="","",TEXT(A18,"MM.YYYY"))</f>
        <v/>
      </c>
      <c r="C18" s="21" t="n"/>
      <c r="D18" s="35" t="n"/>
      <c r="E18" s="35" t="n"/>
      <c r="F18" s="35" t="n"/>
      <c r="G18" s="35" t="n"/>
      <c r="H18" s="32">
        <f>IF(COUNTA(A18,C18:G18)=0,"",IF(COUNTA(E18:G18)=0,"",SUM(E18:G18)))</f>
        <v/>
      </c>
      <c r="I18" s="34">
        <f>IF(OR(D18="",H18=""),"",IFERROR(H18/D18,""))</f>
        <v/>
      </c>
      <c r="J18" s="34">
        <f>IF(C18="","",IFERROR(VLOOKUP(C18,Parameter!$A$5:$B$9,2,FALSE),""))</f>
        <v/>
      </c>
      <c r="K18" s="34">
        <f>IF(OR(I18="",J18=""),"",I18-J18)</f>
        <v/>
      </c>
      <c r="L18" s="16">
        <f>IF(COUNTA(A18,C18:G18)=0,"",IF(OR(A18="",C18="",D18="",E18=""),"Eingabe fehlt",IF(OR(I18="",J18=""),"Nicht berechenbar",IF(K18&gt;Parameter!$B$13,"Überschritten",IF(K18&gt;0,"Beobachten","Im Ziel")))))</f>
        <v/>
      </c>
      <c r="M18" s="23" t="n"/>
      <c r="O18">
        <f>""</f>
        <v/>
      </c>
    </row>
    <row r="19" ht="21" customHeight="1">
      <c r="A19" s="30" t="n"/>
      <c r="B19" s="20">
        <f>IF(A19="","",TEXT(A19,"MM.YYYY"))</f>
        <v/>
      </c>
      <c r="C19" s="21" t="n"/>
      <c r="D19" s="35" t="n"/>
      <c r="E19" s="35" t="n"/>
      <c r="F19" s="35" t="n"/>
      <c r="G19" s="35" t="n"/>
      <c r="H19" s="31">
        <f>IF(COUNTA(A19,C19:G19)=0,"",IF(COUNTA(E19:G19)=0,"",SUM(E19:G19)))</f>
        <v/>
      </c>
      <c r="I19" s="33">
        <f>IF(OR(D19="",H19=""),"",IFERROR(H19/D19,""))</f>
        <v/>
      </c>
      <c r="J19" s="33">
        <f>IF(C19="","",IFERROR(VLOOKUP(C19,Parameter!$A$5:$B$9,2,FALSE),""))</f>
        <v/>
      </c>
      <c r="K19" s="33">
        <f>IF(OR(I19="",J19=""),"",I19-J19)</f>
        <v/>
      </c>
      <c r="L19" s="20">
        <f>IF(COUNTA(A19,C19:G19)=0,"",IF(OR(A19="",C19="",D19="",E19=""),"Eingabe fehlt",IF(OR(I19="",J19=""),"Nicht berechenbar",IF(K19&gt;Parameter!$B$13,"Überschritten",IF(K19&gt;0,"Beobachten","Im Ziel")))))</f>
        <v/>
      </c>
      <c r="M19" s="23" t="n"/>
      <c r="O19">
        <f>""</f>
        <v/>
      </c>
    </row>
    <row r="20" ht="21" customHeight="1">
      <c r="A20" s="30" t="n"/>
      <c r="B20" s="16">
        <f>IF(A20="","",TEXT(A20,"MM.YYYY"))</f>
        <v/>
      </c>
      <c r="C20" s="21" t="n"/>
      <c r="D20" s="35" t="n"/>
      <c r="E20" s="35" t="n"/>
      <c r="F20" s="35" t="n"/>
      <c r="G20" s="35" t="n"/>
      <c r="H20" s="32">
        <f>IF(COUNTA(A20,C20:G20)=0,"",IF(COUNTA(E20:G20)=0,"",SUM(E20:G20)))</f>
        <v/>
      </c>
      <c r="I20" s="34">
        <f>IF(OR(D20="",H20=""),"",IFERROR(H20/D20,""))</f>
        <v/>
      </c>
      <c r="J20" s="34">
        <f>IF(C20="","",IFERROR(VLOOKUP(C20,Parameter!$A$5:$B$9,2,FALSE),""))</f>
        <v/>
      </c>
      <c r="K20" s="34">
        <f>IF(OR(I20="",J20=""),"",I20-J20)</f>
        <v/>
      </c>
      <c r="L20" s="16">
        <f>IF(COUNTA(A20,C20:G20)=0,"",IF(OR(A20="",C20="",D20="",E20=""),"Eingabe fehlt",IF(OR(I20="",J20=""),"Nicht berechenbar",IF(K20&gt;Parameter!$B$13,"Überschritten",IF(K20&gt;0,"Beobachten","Im Ziel")))))</f>
        <v/>
      </c>
      <c r="M20" s="23" t="n"/>
      <c r="O20">
        <f>""</f>
        <v/>
      </c>
    </row>
    <row r="21" ht="21" customHeight="1">
      <c r="A21" s="30" t="n"/>
      <c r="B21" s="20">
        <f>IF(A21="","",TEXT(A21,"MM.YYYY"))</f>
        <v/>
      </c>
      <c r="C21" s="21" t="n"/>
      <c r="D21" s="35" t="n"/>
      <c r="E21" s="35" t="n"/>
      <c r="F21" s="35" t="n"/>
      <c r="G21" s="35" t="n"/>
      <c r="H21" s="31">
        <f>IF(COUNTA(A21,C21:G21)=0,"",IF(COUNTA(E21:G21)=0,"",SUM(E21:G21)))</f>
        <v/>
      </c>
      <c r="I21" s="33">
        <f>IF(OR(D21="",H21=""),"",IFERROR(H21/D21,""))</f>
        <v/>
      </c>
      <c r="J21" s="33">
        <f>IF(C21="","",IFERROR(VLOOKUP(C21,Parameter!$A$5:$B$9,2,FALSE),""))</f>
        <v/>
      </c>
      <c r="K21" s="33">
        <f>IF(OR(I21="",J21=""),"",I21-J21)</f>
        <v/>
      </c>
      <c r="L21" s="20">
        <f>IF(COUNTA(A21,C21:G21)=0,"",IF(OR(A21="",C21="",D21="",E21=""),"Eingabe fehlt",IF(OR(I21="",J21=""),"Nicht berechenbar",IF(K21&gt;Parameter!$B$13,"Überschritten",IF(K21&gt;0,"Beobachten","Im Ziel")))))</f>
        <v/>
      </c>
      <c r="M21" s="23" t="n"/>
      <c r="O21">
        <f>""</f>
        <v/>
      </c>
    </row>
    <row r="22" ht="21" customHeight="1">
      <c r="A22" s="30" t="n"/>
      <c r="B22" s="16">
        <f>IF(A22="","",TEXT(A22,"MM.YYYY"))</f>
        <v/>
      </c>
      <c r="C22" s="21" t="n"/>
      <c r="D22" s="35" t="n"/>
      <c r="E22" s="35" t="n"/>
      <c r="F22" s="35" t="n"/>
      <c r="G22" s="35" t="n"/>
      <c r="H22" s="32">
        <f>IF(COUNTA(A22,C22:G22)=0,"",IF(COUNTA(E22:G22)=0,"",SUM(E22:G22)))</f>
        <v/>
      </c>
      <c r="I22" s="34">
        <f>IF(OR(D22="",H22=""),"",IFERROR(H22/D22,""))</f>
        <v/>
      </c>
      <c r="J22" s="34">
        <f>IF(C22="","",IFERROR(VLOOKUP(C22,Parameter!$A$5:$B$9,2,FALSE),""))</f>
        <v/>
      </c>
      <c r="K22" s="34">
        <f>IF(OR(I22="",J22=""),"",I22-J22)</f>
        <v/>
      </c>
      <c r="L22" s="16">
        <f>IF(COUNTA(A22,C22:G22)=0,"",IF(OR(A22="",C22="",D22="",E22=""),"Eingabe fehlt",IF(OR(I22="",J22=""),"Nicht berechenbar",IF(K22&gt;Parameter!$B$13,"Überschritten",IF(K22&gt;0,"Beobachten","Im Ziel")))))</f>
        <v/>
      </c>
      <c r="M22" s="23" t="n"/>
      <c r="O22">
        <f>""</f>
        <v/>
      </c>
    </row>
    <row r="23" ht="21" customHeight="1">
      <c r="A23" s="30" t="n"/>
      <c r="B23" s="20">
        <f>IF(A23="","",TEXT(A23,"MM.YYYY"))</f>
        <v/>
      </c>
      <c r="C23" s="21" t="n"/>
      <c r="D23" s="35" t="n"/>
      <c r="E23" s="35" t="n"/>
      <c r="F23" s="35" t="n"/>
      <c r="G23" s="35" t="n"/>
      <c r="H23" s="31">
        <f>IF(COUNTA(A23,C23:G23)=0,"",IF(COUNTA(E23:G23)=0,"",SUM(E23:G23)))</f>
        <v/>
      </c>
      <c r="I23" s="33">
        <f>IF(OR(D23="",H23=""),"",IFERROR(H23/D23,""))</f>
        <v/>
      </c>
      <c r="J23" s="33">
        <f>IF(C23="","",IFERROR(VLOOKUP(C23,Parameter!$A$5:$B$9,2,FALSE),""))</f>
        <v/>
      </c>
      <c r="K23" s="33">
        <f>IF(OR(I23="",J23=""),"",I23-J23)</f>
        <v/>
      </c>
      <c r="L23" s="20">
        <f>IF(COUNTA(A23,C23:G23)=0,"",IF(OR(A23="",C23="",D23="",E23=""),"Eingabe fehlt",IF(OR(I23="",J23=""),"Nicht berechenbar",IF(K23&gt;Parameter!$B$13,"Überschritten",IF(K23&gt;0,"Beobachten","Im Ziel")))))</f>
        <v/>
      </c>
      <c r="M23" s="23" t="n"/>
      <c r="O23">
        <f>""</f>
        <v/>
      </c>
    </row>
    <row r="24" ht="21" customHeight="1">
      <c r="A24" s="30" t="n"/>
      <c r="B24" s="16">
        <f>IF(A24="","",TEXT(A24,"MM.YYYY"))</f>
        <v/>
      </c>
      <c r="C24" s="21" t="n"/>
      <c r="D24" s="35" t="n"/>
      <c r="E24" s="35" t="n"/>
      <c r="F24" s="35" t="n"/>
      <c r="G24" s="35" t="n"/>
      <c r="H24" s="32">
        <f>IF(COUNTA(A24,C24:G24)=0,"",IF(COUNTA(E24:G24)=0,"",SUM(E24:G24)))</f>
        <v/>
      </c>
      <c r="I24" s="34">
        <f>IF(OR(D24="",H24=""),"",IFERROR(H24/D24,""))</f>
        <v/>
      </c>
      <c r="J24" s="34">
        <f>IF(C24="","",IFERROR(VLOOKUP(C24,Parameter!$A$5:$B$9,2,FALSE),""))</f>
        <v/>
      </c>
      <c r="K24" s="34">
        <f>IF(OR(I24="",J24=""),"",I24-J24)</f>
        <v/>
      </c>
      <c r="L24" s="16">
        <f>IF(COUNTA(A24,C24:G24)=0,"",IF(OR(A24="",C24="",D24="",E24=""),"Eingabe fehlt",IF(OR(I24="",J24=""),"Nicht berechenbar",IF(K24&gt;Parameter!$B$13,"Überschritten",IF(K24&gt;0,"Beobachten","Im Ziel")))))</f>
        <v/>
      </c>
      <c r="M24" s="23" t="n"/>
      <c r="O24">
        <f>""</f>
        <v/>
      </c>
    </row>
    <row r="25" ht="21" customHeight="1">
      <c r="A25" s="30" t="n"/>
      <c r="B25" s="20">
        <f>IF(A25="","",TEXT(A25,"MM.YYYY"))</f>
        <v/>
      </c>
      <c r="C25" s="21" t="n"/>
      <c r="D25" s="35" t="n"/>
      <c r="E25" s="35" t="n"/>
      <c r="F25" s="35" t="n"/>
      <c r="G25" s="35" t="n"/>
      <c r="H25" s="31">
        <f>IF(COUNTA(A25,C25:G25)=0,"",IF(COUNTA(E25:G25)=0,"",SUM(E25:G25)))</f>
        <v/>
      </c>
      <c r="I25" s="33">
        <f>IF(OR(D25="",H25=""),"",IFERROR(H25/D25,""))</f>
        <v/>
      </c>
      <c r="J25" s="33">
        <f>IF(C25="","",IFERROR(VLOOKUP(C25,Parameter!$A$5:$B$9,2,FALSE),""))</f>
        <v/>
      </c>
      <c r="K25" s="33">
        <f>IF(OR(I25="",J25=""),"",I25-J25)</f>
        <v/>
      </c>
      <c r="L25" s="20">
        <f>IF(COUNTA(A25,C25:G25)=0,"",IF(OR(A25="",C25="",D25="",E25=""),"Eingabe fehlt",IF(OR(I25="",J25=""),"Nicht berechenbar",IF(K25&gt;Parameter!$B$13,"Überschritten",IF(K25&gt;0,"Beobachten","Im Ziel")))))</f>
        <v/>
      </c>
      <c r="M25" s="23" t="n"/>
      <c r="O25">
        <f>""</f>
        <v/>
      </c>
    </row>
    <row r="26" ht="21" customHeight="1">
      <c r="A26" s="30" t="n"/>
      <c r="B26" s="16">
        <f>IF(A26="","",TEXT(A26,"MM.YYYY"))</f>
        <v/>
      </c>
      <c r="C26" s="21" t="n"/>
      <c r="D26" s="35" t="n"/>
      <c r="E26" s="35" t="n"/>
      <c r="F26" s="35" t="n"/>
      <c r="G26" s="35" t="n"/>
      <c r="H26" s="32">
        <f>IF(COUNTA(A26,C26:G26)=0,"",IF(COUNTA(E26:G26)=0,"",SUM(E26:G26)))</f>
        <v/>
      </c>
      <c r="I26" s="34">
        <f>IF(OR(D26="",H26=""),"",IFERROR(H26/D26,""))</f>
        <v/>
      </c>
      <c r="J26" s="34">
        <f>IF(C26="","",IFERROR(VLOOKUP(C26,Parameter!$A$5:$B$9,2,FALSE),""))</f>
        <v/>
      </c>
      <c r="K26" s="34">
        <f>IF(OR(I26="",J26=""),"",I26-J26)</f>
        <v/>
      </c>
      <c r="L26" s="16">
        <f>IF(COUNTA(A26,C26:G26)=0,"",IF(OR(A26="",C26="",D26="",E26=""),"Eingabe fehlt",IF(OR(I26="",J26=""),"Nicht berechenbar",IF(K26&gt;Parameter!$B$13,"Überschritten",IF(K26&gt;0,"Beobachten","Im Ziel")))))</f>
        <v/>
      </c>
      <c r="M26" s="23" t="n"/>
      <c r="O26">
        <f>""</f>
        <v/>
      </c>
    </row>
    <row r="27" ht="21" customHeight="1">
      <c r="A27" s="30" t="n"/>
      <c r="B27" s="20">
        <f>IF(A27="","",TEXT(A27,"MM.YYYY"))</f>
        <v/>
      </c>
      <c r="C27" s="21" t="n"/>
      <c r="D27" s="35" t="n"/>
      <c r="E27" s="35" t="n"/>
      <c r="F27" s="35" t="n"/>
      <c r="G27" s="35" t="n"/>
      <c r="H27" s="31">
        <f>IF(COUNTA(A27,C27:G27)=0,"",IF(COUNTA(E27:G27)=0,"",SUM(E27:G27)))</f>
        <v/>
      </c>
      <c r="I27" s="33">
        <f>IF(OR(D27="",H27=""),"",IFERROR(H27/D27,""))</f>
        <v/>
      </c>
      <c r="J27" s="33">
        <f>IF(C27="","",IFERROR(VLOOKUP(C27,Parameter!$A$5:$B$9,2,FALSE),""))</f>
        <v/>
      </c>
      <c r="K27" s="33">
        <f>IF(OR(I27="",J27=""),"",I27-J27)</f>
        <v/>
      </c>
      <c r="L27" s="20">
        <f>IF(COUNTA(A27,C27:G27)=0,"",IF(OR(A27="",C27="",D27="",E27=""),"Eingabe fehlt",IF(OR(I27="",J27=""),"Nicht berechenbar",IF(K27&gt;Parameter!$B$13,"Überschritten",IF(K27&gt;0,"Beobachten","Im Ziel")))))</f>
        <v/>
      </c>
      <c r="M27" s="23" t="n"/>
      <c r="O27">
        <f>""</f>
        <v/>
      </c>
    </row>
    <row r="28" ht="21" customHeight="1">
      <c r="A28" s="30" t="n"/>
      <c r="B28" s="16">
        <f>IF(A28="","",TEXT(A28,"MM.YYYY"))</f>
        <v/>
      </c>
      <c r="C28" s="21" t="n"/>
      <c r="D28" s="35" t="n"/>
      <c r="E28" s="35" t="n"/>
      <c r="F28" s="35" t="n"/>
      <c r="G28" s="35" t="n"/>
      <c r="H28" s="32">
        <f>IF(COUNTA(A28,C28:G28)=0,"",IF(COUNTA(E28:G28)=0,"",SUM(E28:G28)))</f>
        <v/>
      </c>
      <c r="I28" s="34">
        <f>IF(OR(D28="",H28=""),"",IFERROR(H28/D28,""))</f>
        <v/>
      </c>
      <c r="J28" s="34">
        <f>IF(C28="","",IFERROR(VLOOKUP(C28,Parameter!$A$5:$B$9,2,FALSE),""))</f>
        <v/>
      </c>
      <c r="K28" s="34">
        <f>IF(OR(I28="",J28=""),"",I28-J28)</f>
        <v/>
      </c>
      <c r="L28" s="16">
        <f>IF(COUNTA(A28,C28:G28)=0,"",IF(OR(A28="",C28="",D28="",E28=""),"Eingabe fehlt",IF(OR(I28="",J28=""),"Nicht berechenbar",IF(K28&gt;Parameter!$B$13,"Überschritten",IF(K28&gt;0,"Beobachten","Im Ziel")))))</f>
        <v/>
      </c>
      <c r="M28" s="23" t="n"/>
      <c r="O28">
        <f>""</f>
        <v/>
      </c>
    </row>
    <row r="29" ht="21" customHeight="1">
      <c r="A29" s="30" t="n"/>
      <c r="B29" s="20">
        <f>IF(A29="","",TEXT(A29,"MM.YYYY"))</f>
        <v/>
      </c>
      <c r="C29" s="21" t="n"/>
      <c r="D29" s="35" t="n"/>
      <c r="E29" s="35" t="n"/>
      <c r="F29" s="35" t="n"/>
      <c r="G29" s="35" t="n"/>
      <c r="H29" s="31">
        <f>IF(COUNTA(A29,C29:G29)=0,"",IF(COUNTA(E29:G29)=0,"",SUM(E29:G29)))</f>
        <v/>
      </c>
      <c r="I29" s="33">
        <f>IF(OR(D29="",H29=""),"",IFERROR(H29/D29,""))</f>
        <v/>
      </c>
      <c r="J29" s="33">
        <f>IF(C29="","",IFERROR(VLOOKUP(C29,Parameter!$A$5:$B$9,2,FALSE),""))</f>
        <v/>
      </c>
      <c r="K29" s="33">
        <f>IF(OR(I29="",J29=""),"",I29-J29)</f>
        <v/>
      </c>
      <c r="L29" s="20">
        <f>IF(COUNTA(A29,C29:G29)=0,"",IF(OR(A29="",C29="",D29="",E29=""),"Eingabe fehlt",IF(OR(I29="",J29=""),"Nicht berechenbar",IF(K29&gt;Parameter!$B$13,"Überschritten",IF(K29&gt;0,"Beobachten","Im Ziel")))))</f>
        <v/>
      </c>
      <c r="M29" s="23" t="n"/>
      <c r="O29">
        <f>""</f>
        <v/>
      </c>
    </row>
    <row r="30" ht="21" customHeight="1">
      <c r="A30" s="30" t="n"/>
      <c r="B30" s="16">
        <f>IF(A30="","",TEXT(A30,"MM.YYYY"))</f>
        <v/>
      </c>
      <c r="C30" s="21" t="n"/>
      <c r="D30" s="35" t="n"/>
      <c r="E30" s="35" t="n"/>
      <c r="F30" s="35" t="n"/>
      <c r="G30" s="35" t="n"/>
      <c r="H30" s="32">
        <f>IF(COUNTA(A30,C30:G30)=0,"",IF(COUNTA(E30:G30)=0,"",SUM(E30:G30)))</f>
        <v/>
      </c>
      <c r="I30" s="34">
        <f>IF(OR(D30="",H30=""),"",IFERROR(H30/D30,""))</f>
        <v/>
      </c>
      <c r="J30" s="34">
        <f>IF(C30="","",IFERROR(VLOOKUP(C30,Parameter!$A$5:$B$9,2,FALSE),""))</f>
        <v/>
      </c>
      <c r="K30" s="34">
        <f>IF(OR(I30="",J30=""),"",I30-J30)</f>
        <v/>
      </c>
      <c r="L30" s="16">
        <f>IF(COUNTA(A30,C30:G30)=0,"",IF(OR(A30="",C30="",D30="",E30=""),"Eingabe fehlt",IF(OR(I30="",J30=""),"Nicht berechenbar",IF(K30&gt;Parameter!$B$13,"Überschritten",IF(K30&gt;0,"Beobachten","Im Ziel")))))</f>
        <v/>
      </c>
      <c r="M30" s="23" t="n"/>
      <c r="O30">
        <f>""</f>
        <v/>
      </c>
    </row>
    <row r="31" ht="21" customHeight="1">
      <c r="A31" s="30" t="n"/>
      <c r="B31" s="20">
        <f>IF(A31="","",TEXT(A31,"MM.YYYY"))</f>
        <v/>
      </c>
      <c r="C31" s="21" t="n"/>
      <c r="D31" s="35" t="n"/>
      <c r="E31" s="35" t="n"/>
      <c r="F31" s="35" t="n"/>
      <c r="G31" s="35" t="n"/>
      <c r="H31" s="31">
        <f>IF(COUNTA(A31,C31:G31)=0,"",IF(COUNTA(E31:G31)=0,"",SUM(E31:G31)))</f>
        <v/>
      </c>
      <c r="I31" s="33">
        <f>IF(OR(D31="",H31=""),"",IFERROR(H31/D31,""))</f>
        <v/>
      </c>
      <c r="J31" s="33">
        <f>IF(C31="","",IFERROR(VLOOKUP(C31,Parameter!$A$5:$B$9,2,FALSE),""))</f>
        <v/>
      </c>
      <c r="K31" s="33">
        <f>IF(OR(I31="",J31=""),"",I31-J31)</f>
        <v/>
      </c>
      <c r="L31" s="20">
        <f>IF(COUNTA(A31,C31:G31)=0,"",IF(OR(A31="",C31="",D31="",E31=""),"Eingabe fehlt",IF(OR(I31="",J31=""),"Nicht berechenbar",IF(K31&gt;Parameter!$B$13,"Überschritten",IF(K31&gt;0,"Beobachten","Im Ziel")))))</f>
        <v/>
      </c>
      <c r="M31" s="23" t="n"/>
      <c r="O31">
        <f>""</f>
        <v/>
      </c>
    </row>
    <row r="32" ht="21" customHeight="1">
      <c r="A32" s="30" t="n"/>
      <c r="B32" s="16">
        <f>IF(A32="","",TEXT(A32,"MM.YYYY"))</f>
        <v/>
      </c>
      <c r="C32" s="21" t="n"/>
      <c r="D32" s="35" t="n"/>
      <c r="E32" s="35" t="n"/>
      <c r="F32" s="35" t="n"/>
      <c r="G32" s="35" t="n"/>
      <c r="H32" s="32">
        <f>IF(COUNTA(A32,C32:G32)=0,"",IF(COUNTA(E32:G32)=0,"",SUM(E32:G32)))</f>
        <v/>
      </c>
      <c r="I32" s="34">
        <f>IF(OR(D32="",H32=""),"",IFERROR(H32/D32,""))</f>
        <v/>
      </c>
      <c r="J32" s="34">
        <f>IF(C32="","",IFERROR(VLOOKUP(C32,Parameter!$A$5:$B$9,2,FALSE),""))</f>
        <v/>
      </c>
      <c r="K32" s="34">
        <f>IF(OR(I32="",J32=""),"",I32-J32)</f>
        <v/>
      </c>
      <c r="L32" s="16">
        <f>IF(COUNTA(A32,C32:G32)=0,"",IF(OR(A32="",C32="",D32="",E32=""),"Eingabe fehlt",IF(OR(I32="",J32=""),"Nicht berechenbar",IF(K32&gt;Parameter!$B$13,"Überschritten",IF(K32&gt;0,"Beobachten","Im Ziel")))))</f>
        <v/>
      </c>
      <c r="M32" s="23" t="n"/>
      <c r="O32">
        <f>""</f>
        <v/>
      </c>
    </row>
    <row r="33" ht="21" customHeight="1">
      <c r="A33" s="30" t="n"/>
      <c r="B33" s="20">
        <f>IF(A33="","",TEXT(A33,"MM.YYYY"))</f>
        <v/>
      </c>
      <c r="C33" s="21" t="n"/>
      <c r="D33" s="35" t="n"/>
      <c r="E33" s="35" t="n"/>
      <c r="F33" s="35" t="n"/>
      <c r="G33" s="35" t="n"/>
      <c r="H33" s="31">
        <f>IF(COUNTA(A33,C33:G33)=0,"",IF(COUNTA(E33:G33)=0,"",SUM(E33:G33)))</f>
        <v/>
      </c>
      <c r="I33" s="33">
        <f>IF(OR(D33="",H33=""),"",IFERROR(H33/D33,""))</f>
        <v/>
      </c>
      <c r="J33" s="33">
        <f>IF(C33="","",IFERROR(VLOOKUP(C33,Parameter!$A$5:$B$9,2,FALSE),""))</f>
        <v/>
      </c>
      <c r="K33" s="33">
        <f>IF(OR(I33="",J33=""),"",I33-J33)</f>
        <v/>
      </c>
      <c r="L33" s="20">
        <f>IF(COUNTA(A33,C33:G33)=0,"",IF(OR(A33="",C33="",D33="",E33=""),"Eingabe fehlt",IF(OR(I33="",J33=""),"Nicht berechenbar",IF(K33&gt;Parameter!$B$13,"Überschritten",IF(K33&gt;0,"Beobachten","Im Ziel")))))</f>
        <v/>
      </c>
      <c r="M33" s="23" t="n"/>
      <c r="O33">
        <f>""</f>
        <v/>
      </c>
    </row>
    <row r="34" ht="21" customHeight="1">
      <c r="A34" s="30" t="n"/>
      <c r="B34" s="16">
        <f>IF(A34="","",TEXT(A34,"MM.YYYY"))</f>
        <v/>
      </c>
      <c r="C34" s="21" t="n"/>
      <c r="D34" s="35" t="n"/>
      <c r="E34" s="35" t="n"/>
      <c r="F34" s="35" t="n"/>
      <c r="G34" s="35" t="n"/>
      <c r="H34" s="32">
        <f>IF(COUNTA(A34,C34:G34)=0,"",IF(COUNTA(E34:G34)=0,"",SUM(E34:G34)))</f>
        <v/>
      </c>
      <c r="I34" s="34">
        <f>IF(OR(D34="",H34=""),"",IFERROR(H34/D34,""))</f>
        <v/>
      </c>
      <c r="J34" s="34">
        <f>IF(C34="","",IFERROR(VLOOKUP(C34,Parameter!$A$5:$B$9,2,FALSE),""))</f>
        <v/>
      </c>
      <c r="K34" s="34">
        <f>IF(OR(I34="",J34=""),"",I34-J34)</f>
        <v/>
      </c>
      <c r="L34" s="16">
        <f>IF(COUNTA(A34,C34:G34)=0,"",IF(OR(A34="",C34="",D34="",E34=""),"Eingabe fehlt",IF(OR(I34="",J34=""),"Nicht berechenbar",IF(K34&gt;Parameter!$B$13,"Überschritten",IF(K34&gt;0,"Beobachten","Im Ziel")))))</f>
        <v/>
      </c>
      <c r="M34" s="23" t="n"/>
      <c r="O34">
        <f>""</f>
        <v/>
      </c>
    </row>
    <row r="35" ht="21" customHeight="1">
      <c r="A35" s="30" t="n"/>
      <c r="B35" s="20">
        <f>IF(A35="","",TEXT(A35,"MM.YYYY"))</f>
        <v/>
      </c>
      <c r="C35" s="21" t="n"/>
      <c r="D35" s="35" t="n"/>
      <c r="E35" s="35" t="n"/>
      <c r="F35" s="35" t="n"/>
      <c r="G35" s="35" t="n"/>
      <c r="H35" s="31">
        <f>IF(COUNTA(A35,C35:G35)=0,"",IF(COUNTA(E35:G35)=0,"",SUM(E35:G35)))</f>
        <v/>
      </c>
      <c r="I35" s="33">
        <f>IF(OR(D35="",H35=""),"",IFERROR(H35/D35,""))</f>
        <v/>
      </c>
      <c r="J35" s="33">
        <f>IF(C35="","",IFERROR(VLOOKUP(C35,Parameter!$A$5:$B$9,2,FALSE),""))</f>
        <v/>
      </c>
      <c r="K35" s="33">
        <f>IF(OR(I35="",J35=""),"",I35-J35)</f>
        <v/>
      </c>
      <c r="L35" s="20">
        <f>IF(COUNTA(A35,C35:G35)=0,"",IF(OR(A35="",C35="",D35="",E35=""),"Eingabe fehlt",IF(OR(I35="",J35=""),"Nicht berechenbar",IF(K35&gt;Parameter!$B$13,"Überschritten",IF(K35&gt;0,"Beobachten","Im Ziel")))))</f>
        <v/>
      </c>
      <c r="M35" s="23" t="n"/>
      <c r="O35">
        <f>""</f>
        <v/>
      </c>
    </row>
    <row r="36" ht="21" customHeight="1">
      <c r="A36" s="30" t="n"/>
      <c r="B36" s="16">
        <f>IF(A36="","",TEXT(A36,"MM.YYYY"))</f>
        <v/>
      </c>
      <c r="C36" s="21" t="n"/>
      <c r="D36" s="35" t="n"/>
      <c r="E36" s="35" t="n"/>
      <c r="F36" s="35" t="n"/>
      <c r="G36" s="35" t="n"/>
      <c r="H36" s="32">
        <f>IF(COUNTA(A36,C36:G36)=0,"",IF(COUNTA(E36:G36)=0,"",SUM(E36:G36)))</f>
        <v/>
      </c>
      <c r="I36" s="34">
        <f>IF(OR(D36="",H36=""),"",IFERROR(H36/D36,""))</f>
        <v/>
      </c>
      <c r="J36" s="34">
        <f>IF(C36="","",IFERROR(VLOOKUP(C36,Parameter!$A$5:$B$9,2,FALSE),""))</f>
        <v/>
      </c>
      <c r="K36" s="34">
        <f>IF(OR(I36="",J36=""),"",I36-J36)</f>
        <v/>
      </c>
      <c r="L36" s="16">
        <f>IF(COUNTA(A36,C36:G36)=0,"",IF(OR(A36="",C36="",D36="",E36=""),"Eingabe fehlt",IF(OR(I36="",J36=""),"Nicht berechenbar",IF(K36&gt;Parameter!$B$13,"Überschritten",IF(K36&gt;0,"Beobachten","Im Ziel")))))</f>
        <v/>
      </c>
      <c r="M36" s="23" t="n"/>
      <c r="O36">
        <f>""</f>
        <v/>
      </c>
    </row>
    <row r="37" ht="21" customHeight="1">
      <c r="A37" s="30" t="n"/>
      <c r="B37" s="20">
        <f>IF(A37="","",TEXT(A37,"MM.YYYY"))</f>
        <v/>
      </c>
      <c r="C37" s="21" t="n"/>
      <c r="D37" s="35" t="n"/>
      <c r="E37" s="35" t="n"/>
      <c r="F37" s="35" t="n"/>
      <c r="G37" s="35" t="n"/>
      <c r="H37" s="31">
        <f>IF(COUNTA(A37,C37:G37)=0,"",IF(COUNTA(E37:G37)=0,"",SUM(E37:G37)))</f>
        <v/>
      </c>
      <c r="I37" s="33">
        <f>IF(OR(D37="",H37=""),"",IFERROR(H37/D37,""))</f>
        <v/>
      </c>
      <c r="J37" s="33">
        <f>IF(C37="","",IFERROR(VLOOKUP(C37,Parameter!$A$5:$B$9,2,FALSE),""))</f>
        <v/>
      </c>
      <c r="K37" s="33">
        <f>IF(OR(I37="",J37=""),"",I37-J37)</f>
        <v/>
      </c>
      <c r="L37" s="20">
        <f>IF(COUNTA(A37,C37:G37)=0,"",IF(OR(A37="",C37="",D37="",E37=""),"Eingabe fehlt",IF(OR(I37="",J37=""),"Nicht berechenbar",IF(K37&gt;Parameter!$B$13,"Überschritten",IF(K37&gt;0,"Beobachten","Im Ziel")))))</f>
        <v/>
      </c>
      <c r="M37" s="23" t="n"/>
      <c r="O37">
        <f>""</f>
        <v/>
      </c>
    </row>
    <row r="38" ht="21" customHeight="1">
      <c r="A38" s="30" t="n"/>
      <c r="B38" s="16">
        <f>IF(A38="","",TEXT(A38,"MM.YYYY"))</f>
        <v/>
      </c>
      <c r="C38" s="21" t="n"/>
      <c r="D38" s="35" t="n"/>
      <c r="E38" s="35" t="n"/>
      <c r="F38" s="35" t="n"/>
      <c r="G38" s="35" t="n"/>
      <c r="H38" s="32">
        <f>IF(COUNTA(A38,C38:G38)=0,"",IF(COUNTA(E38:G38)=0,"",SUM(E38:G38)))</f>
        <v/>
      </c>
      <c r="I38" s="34">
        <f>IF(OR(D38="",H38=""),"",IFERROR(H38/D38,""))</f>
        <v/>
      </c>
      <c r="J38" s="34">
        <f>IF(C38="","",IFERROR(VLOOKUP(C38,Parameter!$A$5:$B$9,2,FALSE),""))</f>
        <v/>
      </c>
      <c r="K38" s="34">
        <f>IF(OR(I38="",J38=""),"",I38-J38)</f>
        <v/>
      </c>
      <c r="L38" s="16">
        <f>IF(COUNTA(A38,C38:G38)=0,"",IF(OR(A38="",C38="",D38="",E38=""),"Eingabe fehlt",IF(OR(I38="",J38=""),"Nicht berechenbar",IF(K38&gt;Parameter!$B$13,"Überschritten",IF(K38&gt;0,"Beobachten","Im Ziel")))))</f>
        <v/>
      </c>
      <c r="M38" s="23" t="n"/>
      <c r="O38">
        <f>""</f>
        <v/>
      </c>
    </row>
    <row r="39" ht="21" customHeight="1">
      <c r="A39" s="30" t="n"/>
      <c r="B39" s="20">
        <f>IF(A39="","",TEXT(A39,"MM.YYYY"))</f>
        <v/>
      </c>
      <c r="C39" s="21" t="n"/>
      <c r="D39" s="35" t="n"/>
      <c r="E39" s="35" t="n"/>
      <c r="F39" s="35" t="n"/>
      <c r="G39" s="35" t="n"/>
      <c r="H39" s="31">
        <f>IF(COUNTA(A39,C39:G39)=0,"",IF(COUNTA(E39:G39)=0,"",SUM(E39:G39)))</f>
        <v/>
      </c>
      <c r="I39" s="33">
        <f>IF(OR(D39="",H39=""),"",IFERROR(H39/D39,""))</f>
        <v/>
      </c>
      <c r="J39" s="33">
        <f>IF(C39="","",IFERROR(VLOOKUP(C39,Parameter!$A$5:$B$9,2,FALSE),""))</f>
        <v/>
      </c>
      <c r="K39" s="33">
        <f>IF(OR(I39="",J39=""),"",I39-J39)</f>
        <v/>
      </c>
      <c r="L39" s="20">
        <f>IF(COUNTA(A39,C39:G39)=0,"",IF(OR(A39="",C39="",D39="",E39=""),"Eingabe fehlt",IF(OR(I39="",J39=""),"Nicht berechenbar",IF(K39&gt;Parameter!$B$13,"Überschritten",IF(K39&gt;0,"Beobachten","Im Ziel")))))</f>
        <v/>
      </c>
      <c r="M39" s="23" t="n"/>
      <c r="O39">
        <f>""</f>
        <v/>
      </c>
    </row>
    <row r="40" ht="21" customHeight="1">
      <c r="A40" s="30" t="n"/>
      <c r="B40" s="16">
        <f>IF(A40="","",TEXT(A40,"MM.YYYY"))</f>
        <v/>
      </c>
      <c r="C40" s="21" t="n"/>
      <c r="D40" s="35" t="n"/>
      <c r="E40" s="35" t="n"/>
      <c r="F40" s="35" t="n"/>
      <c r="G40" s="35" t="n"/>
      <c r="H40" s="32">
        <f>IF(COUNTA(A40,C40:G40)=0,"",IF(COUNTA(E40:G40)=0,"",SUM(E40:G40)))</f>
        <v/>
      </c>
      <c r="I40" s="34">
        <f>IF(OR(D40="",H40=""),"",IFERROR(H40/D40,""))</f>
        <v/>
      </c>
      <c r="J40" s="34">
        <f>IF(C40="","",IFERROR(VLOOKUP(C40,Parameter!$A$5:$B$9,2,FALSE),""))</f>
        <v/>
      </c>
      <c r="K40" s="34">
        <f>IF(OR(I40="",J40=""),"",I40-J40)</f>
        <v/>
      </c>
      <c r="L40" s="16">
        <f>IF(COUNTA(A40,C40:G40)=0,"",IF(OR(A40="",C40="",D40="",E40=""),"Eingabe fehlt",IF(OR(I40="",J40=""),"Nicht berechenbar",IF(K40&gt;Parameter!$B$13,"Überschritten",IF(K40&gt;0,"Beobachten","Im Ziel")))))</f>
        <v/>
      </c>
      <c r="M40" s="23" t="n"/>
      <c r="O40">
        <f>""</f>
        <v/>
      </c>
    </row>
    <row r="41" ht="21" customHeight="1">
      <c r="A41" s="30" t="n"/>
      <c r="B41" s="20">
        <f>IF(A41="","",TEXT(A41,"MM.YYYY"))</f>
        <v/>
      </c>
      <c r="C41" s="21" t="n"/>
      <c r="D41" s="35" t="n"/>
      <c r="E41" s="35" t="n"/>
      <c r="F41" s="35" t="n"/>
      <c r="G41" s="35" t="n"/>
      <c r="H41" s="31">
        <f>IF(COUNTA(A41,C41:G41)=0,"",IF(COUNTA(E41:G41)=0,"",SUM(E41:G41)))</f>
        <v/>
      </c>
      <c r="I41" s="33">
        <f>IF(OR(D41="",H41=""),"",IFERROR(H41/D41,""))</f>
        <v/>
      </c>
      <c r="J41" s="33">
        <f>IF(C41="","",IFERROR(VLOOKUP(C41,Parameter!$A$5:$B$9,2,FALSE),""))</f>
        <v/>
      </c>
      <c r="K41" s="33">
        <f>IF(OR(I41="",J41=""),"",I41-J41)</f>
        <v/>
      </c>
      <c r="L41" s="20">
        <f>IF(COUNTA(A41,C41:G41)=0,"",IF(OR(A41="",C41="",D41="",E41=""),"Eingabe fehlt",IF(OR(I41="",J41=""),"Nicht berechenbar",IF(K41&gt;Parameter!$B$13,"Überschritten",IF(K41&gt;0,"Beobachten","Im Ziel")))))</f>
        <v/>
      </c>
      <c r="M41" s="23" t="n"/>
      <c r="O41">
        <f>""</f>
        <v/>
      </c>
    </row>
    <row r="42" ht="21" customHeight="1">
      <c r="A42" s="30" t="n"/>
      <c r="B42" s="16">
        <f>IF(A42="","",TEXT(A42,"MM.YYYY"))</f>
        <v/>
      </c>
      <c r="C42" s="21" t="n"/>
      <c r="D42" s="35" t="n"/>
      <c r="E42" s="35" t="n"/>
      <c r="F42" s="35" t="n"/>
      <c r="G42" s="35" t="n"/>
      <c r="H42" s="32">
        <f>IF(COUNTA(A42,C42:G42)=0,"",IF(COUNTA(E42:G42)=0,"",SUM(E42:G42)))</f>
        <v/>
      </c>
      <c r="I42" s="34">
        <f>IF(OR(D42="",H42=""),"",IFERROR(H42/D42,""))</f>
        <v/>
      </c>
      <c r="J42" s="34">
        <f>IF(C42="","",IFERROR(VLOOKUP(C42,Parameter!$A$5:$B$9,2,FALSE),""))</f>
        <v/>
      </c>
      <c r="K42" s="34">
        <f>IF(OR(I42="",J42=""),"",I42-J42)</f>
        <v/>
      </c>
      <c r="L42" s="16">
        <f>IF(COUNTA(A42,C42:G42)=0,"",IF(OR(A42="",C42="",D42="",E42=""),"Eingabe fehlt",IF(OR(I42="",J42=""),"Nicht berechenbar",IF(K42&gt;Parameter!$B$13,"Überschritten",IF(K42&gt;0,"Beobachten","Im Ziel")))))</f>
        <v/>
      </c>
      <c r="M42" s="23" t="n"/>
      <c r="O42">
        <f>""</f>
        <v/>
      </c>
    </row>
    <row r="43" ht="21" customHeight="1">
      <c r="A43" s="30" t="n"/>
      <c r="B43" s="20">
        <f>IF(A43="","",TEXT(A43,"MM.YYYY"))</f>
        <v/>
      </c>
      <c r="C43" s="21" t="n"/>
      <c r="D43" s="35" t="n"/>
      <c r="E43" s="35" t="n"/>
      <c r="F43" s="35" t="n"/>
      <c r="G43" s="35" t="n"/>
      <c r="H43" s="31">
        <f>IF(COUNTA(A43,C43:G43)=0,"",IF(COUNTA(E43:G43)=0,"",SUM(E43:G43)))</f>
        <v/>
      </c>
      <c r="I43" s="33">
        <f>IF(OR(D43="",H43=""),"",IFERROR(H43/D43,""))</f>
        <v/>
      </c>
      <c r="J43" s="33">
        <f>IF(C43="","",IFERROR(VLOOKUP(C43,Parameter!$A$5:$B$9,2,FALSE),""))</f>
        <v/>
      </c>
      <c r="K43" s="33">
        <f>IF(OR(I43="",J43=""),"",I43-J43)</f>
        <v/>
      </c>
      <c r="L43" s="20">
        <f>IF(COUNTA(A43,C43:G43)=0,"",IF(OR(A43="",C43="",D43="",E43=""),"Eingabe fehlt",IF(OR(I43="",J43=""),"Nicht berechenbar",IF(K43&gt;Parameter!$B$13,"Überschritten",IF(K43&gt;0,"Beobachten","Im Ziel")))))</f>
        <v/>
      </c>
      <c r="M43" s="23" t="n"/>
      <c r="O43">
        <f>""</f>
        <v/>
      </c>
    </row>
    <row r="44" ht="21" customHeight="1">
      <c r="A44" s="30" t="n"/>
      <c r="B44" s="16">
        <f>IF(A44="","",TEXT(A44,"MM.YYYY"))</f>
        <v/>
      </c>
      <c r="C44" s="21" t="n"/>
      <c r="D44" s="35" t="n"/>
      <c r="E44" s="35" t="n"/>
      <c r="F44" s="35" t="n"/>
      <c r="G44" s="35" t="n"/>
      <c r="H44" s="32">
        <f>IF(COUNTA(A44,C44:G44)=0,"",IF(COUNTA(E44:G44)=0,"",SUM(E44:G44)))</f>
        <v/>
      </c>
      <c r="I44" s="34">
        <f>IF(OR(D44="",H44=""),"",IFERROR(H44/D44,""))</f>
        <v/>
      </c>
      <c r="J44" s="34">
        <f>IF(C44="","",IFERROR(VLOOKUP(C44,Parameter!$A$5:$B$9,2,FALSE),""))</f>
        <v/>
      </c>
      <c r="K44" s="34">
        <f>IF(OR(I44="",J44=""),"",I44-J44)</f>
        <v/>
      </c>
      <c r="L44" s="16">
        <f>IF(COUNTA(A44,C44:G44)=0,"",IF(OR(A44="",C44="",D44="",E44=""),"Eingabe fehlt",IF(OR(I44="",J44=""),"Nicht berechenbar",IF(K44&gt;Parameter!$B$13,"Überschritten",IF(K44&gt;0,"Beobachten","Im Ziel")))))</f>
        <v/>
      </c>
      <c r="M44" s="23" t="n"/>
      <c r="O44">
        <f>""</f>
        <v/>
      </c>
    </row>
    <row r="45" ht="21" customHeight="1">
      <c r="A45" s="30" t="n"/>
      <c r="B45" s="20">
        <f>IF(A45="","",TEXT(A45,"MM.YYYY"))</f>
        <v/>
      </c>
      <c r="C45" s="21" t="n"/>
      <c r="D45" s="35" t="n"/>
      <c r="E45" s="35" t="n"/>
      <c r="F45" s="35" t="n"/>
      <c r="G45" s="35" t="n"/>
      <c r="H45" s="31">
        <f>IF(COUNTA(A45,C45:G45)=0,"",IF(COUNTA(E45:G45)=0,"",SUM(E45:G45)))</f>
        <v/>
      </c>
      <c r="I45" s="33">
        <f>IF(OR(D45="",H45=""),"",IFERROR(H45/D45,""))</f>
        <v/>
      </c>
      <c r="J45" s="33">
        <f>IF(C45="","",IFERROR(VLOOKUP(C45,Parameter!$A$5:$B$9,2,FALSE),""))</f>
        <v/>
      </c>
      <c r="K45" s="33">
        <f>IF(OR(I45="",J45=""),"",I45-J45)</f>
        <v/>
      </c>
      <c r="L45" s="20">
        <f>IF(COUNTA(A45,C45:G45)=0,"",IF(OR(A45="",C45="",D45="",E45=""),"Eingabe fehlt",IF(OR(I45="",J45=""),"Nicht berechenbar",IF(K45&gt;Parameter!$B$13,"Überschritten",IF(K45&gt;0,"Beobachten","Im Ziel")))))</f>
        <v/>
      </c>
      <c r="M45" s="23" t="n"/>
      <c r="O45">
        <f>""</f>
        <v/>
      </c>
    </row>
    <row r="46" ht="21" customHeight="1">
      <c r="A46" s="30" t="n"/>
      <c r="B46" s="16">
        <f>IF(A46="","",TEXT(A46,"MM.YYYY"))</f>
        <v/>
      </c>
      <c r="C46" s="21" t="n"/>
      <c r="D46" s="35" t="n"/>
      <c r="E46" s="35" t="n"/>
      <c r="F46" s="35" t="n"/>
      <c r="G46" s="35" t="n"/>
      <c r="H46" s="32">
        <f>IF(COUNTA(A46,C46:G46)=0,"",IF(COUNTA(E46:G46)=0,"",SUM(E46:G46)))</f>
        <v/>
      </c>
      <c r="I46" s="34">
        <f>IF(OR(D46="",H46=""),"",IFERROR(H46/D46,""))</f>
        <v/>
      </c>
      <c r="J46" s="34">
        <f>IF(C46="","",IFERROR(VLOOKUP(C46,Parameter!$A$5:$B$9,2,FALSE),""))</f>
        <v/>
      </c>
      <c r="K46" s="34">
        <f>IF(OR(I46="",J46=""),"",I46-J46)</f>
        <v/>
      </c>
      <c r="L46" s="16">
        <f>IF(COUNTA(A46,C46:G46)=0,"",IF(OR(A46="",C46="",D46="",E46=""),"Eingabe fehlt",IF(OR(I46="",J46=""),"Nicht berechenbar",IF(K46&gt;Parameter!$B$13,"Überschritten",IF(K46&gt;0,"Beobachten","Im Ziel")))))</f>
        <v/>
      </c>
      <c r="M46" s="23" t="n"/>
      <c r="O46">
        <f>""</f>
        <v/>
      </c>
    </row>
    <row r="47" ht="21" customHeight="1">
      <c r="A47" s="30" t="n"/>
      <c r="B47" s="20">
        <f>IF(A47="","",TEXT(A47,"MM.YYYY"))</f>
        <v/>
      </c>
      <c r="C47" s="21" t="n"/>
      <c r="D47" s="35" t="n"/>
      <c r="E47" s="35" t="n"/>
      <c r="F47" s="35" t="n"/>
      <c r="G47" s="35" t="n"/>
      <c r="H47" s="31">
        <f>IF(COUNTA(A47,C47:G47)=0,"",IF(COUNTA(E47:G47)=0,"",SUM(E47:G47)))</f>
        <v/>
      </c>
      <c r="I47" s="33">
        <f>IF(OR(D47="",H47=""),"",IFERROR(H47/D47,""))</f>
        <v/>
      </c>
      <c r="J47" s="33">
        <f>IF(C47="","",IFERROR(VLOOKUP(C47,Parameter!$A$5:$B$9,2,FALSE),""))</f>
        <v/>
      </c>
      <c r="K47" s="33">
        <f>IF(OR(I47="",J47=""),"",I47-J47)</f>
        <v/>
      </c>
      <c r="L47" s="20">
        <f>IF(COUNTA(A47,C47:G47)=0,"",IF(OR(A47="",C47="",D47="",E47=""),"Eingabe fehlt",IF(OR(I47="",J47=""),"Nicht berechenbar",IF(K47&gt;Parameter!$B$13,"Überschritten",IF(K47&gt;0,"Beobachten","Im Ziel")))))</f>
        <v/>
      </c>
      <c r="M47" s="23" t="n"/>
      <c r="O47">
        <f>""</f>
        <v/>
      </c>
    </row>
    <row r="48" ht="21" customHeight="1">
      <c r="A48" s="30" t="n"/>
      <c r="B48" s="16">
        <f>IF(A48="","",TEXT(A48,"MM.YYYY"))</f>
        <v/>
      </c>
      <c r="C48" s="21" t="n"/>
      <c r="D48" s="35" t="n"/>
      <c r="E48" s="35" t="n"/>
      <c r="F48" s="35" t="n"/>
      <c r="G48" s="35" t="n"/>
      <c r="H48" s="32">
        <f>IF(COUNTA(A48,C48:G48)=0,"",IF(COUNTA(E48:G48)=0,"",SUM(E48:G48)))</f>
        <v/>
      </c>
      <c r="I48" s="34">
        <f>IF(OR(D48="",H48=""),"",IFERROR(H48/D48,""))</f>
        <v/>
      </c>
      <c r="J48" s="34">
        <f>IF(C48="","",IFERROR(VLOOKUP(C48,Parameter!$A$5:$B$9,2,FALSE),""))</f>
        <v/>
      </c>
      <c r="K48" s="34">
        <f>IF(OR(I48="",J48=""),"",I48-J48)</f>
        <v/>
      </c>
      <c r="L48" s="16">
        <f>IF(COUNTA(A48,C48:G48)=0,"",IF(OR(A48="",C48="",D48="",E48=""),"Eingabe fehlt",IF(OR(I48="",J48=""),"Nicht berechenbar",IF(K48&gt;Parameter!$B$13,"Überschritten",IF(K48&gt;0,"Beobachten","Im Ziel")))))</f>
        <v/>
      </c>
      <c r="M48" s="23" t="n"/>
      <c r="O48">
        <f>""</f>
        <v/>
      </c>
    </row>
    <row r="49" ht="21" customHeight="1">
      <c r="A49" s="30" t="n"/>
      <c r="B49" s="20">
        <f>IF(A49="","",TEXT(A49,"MM.YYYY"))</f>
        <v/>
      </c>
      <c r="C49" s="21" t="n"/>
      <c r="D49" s="35" t="n"/>
      <c r="E49" s="35" t="n"/>
      <c r="F49" s="35" t="n"/>
      <c r="G49" s="35" t="n"/>
      <c r="H49" s="31">
        <f>IF(COUNTA(A49,C49:G49)=0,"",IF(COUNTA(E49:G49)=0,"",SUM(E49:G49)))</f>
        <v/>
      </c>
      <c r="I49" s="33">
        <f>IF(OR(D49="",H49=""),"",IFERROR(H49/D49,""))</f>
        <v/>
      </c>
      <c r="J49" s="33">
        <f>IF(C49="","",IFERROR(VLOOKUP(C49,Parameter!$A$5:$B$9,2,FALSE),""))</f>
        <v/>
      </c>
      <c r="K49" s="33">
        <f>IF(OR(I49="",J49=""),"",I49-J49)</f>
        <v/>
      </c>
      <c r="L49" s="20">
        <f>IF(COUNTA(A49,C49:G49)=0,"",IF(OR(A49="",C49="",D49="",E49=""),"Eingabe fehlt",IF(OR(I49="",J49=""),"Nicht berechenbar",IF(K49&gt;Parameter!$B$13,"Überschritten",IF(K49&gt;0,"Beobachten","Im Ziel")))))</f>
        <v/>
      </c>
      <c r="M49" s="23" t="n"/>
      <c r="O49">
        <f>""</f>
        <v/>
      </c>
    </row>
    <row r="50" ht="21" customHeight="1">
      <c r="A50" s="30" t="n"/>
      <c r="B50" s="16">
        <f>IF(A50="","",TEXT(A50,"MM.YYYY"))</f>
        <v/>
      </c>
      <c r="C50" s="21" t="n"/>
      <c r="D50" s="35" t="n"/>
      <c r="E50" s="35" t="n"/>
      <c r="F50" s="35" t="n"/>
      <c r="G50" s="35" t="n"/>
      <c r="H50" s="32">
        <f>IF(COUNTA(A50,C50:G50)=0,"",IF(COUNTA(E50:G50)=0,"",SUM(E50:G50)))</f>
        <v/>
      </c>
      <c r="I50" s="34">
        <f>IF(OR(D50="",H50=""),"",IFERROR(H50/D50,""))</f>
        <v/>
      </c>
      <c r="J50" s="34">
        <f>IF(C50="","",IFERROR(VLOOKUP(C50,Parameter!$A$5:$B$9,2,FALSE),""))</f>
        <v/>
      </c>
      <c r="K50" s="34">
        <f>IF(OR(I50="",J50=""),"",I50-J50)</f>
        <v/>
      </c>
      <c r="L50" s="16">
        <f>IF(COUNTA(A50,C50:G50)=0,"",IF(OR(A50="",C50="",D50="",E50=""),"Eingabe fehlt",IF(OR(I50="",J50=""),"Nicht berechenbar",IF(K50&gt;Parameter!$B$13,"Überschritten",IF(K50&gt;0,"Beobachten","Im Ziel")))))</f>
        <v/>
      </c>
      <c r="M50" s="23" t="n"/>
      <c r="O50">
        <f>""</f>
        <v/>
      </c>
    </row>
    <row r="51" ht="21" customHeight="1">
      <c r="A51" s="30" t="n"/>
      <c r="B51" s="20">
        <f>IF(A51="","",TEXT(A51,"MM.YYYY"))</f>
        <v/>
      </c>
      <c r="C51" s="21" t="n"/>
      <c r="D51" s="35" t="n"/>
      <c r="E51" s="35" t="n"/>
      <c r="F51" s="35" t="n"/>
      <c r="G51" s="35" t="n"/>
      <c r="H51" s="31">
        <f>IF(COUNTA(A51,C51:G51)=0,"",IF(COUNTA(E51:G51)=0,"",SUM(E51:G51)))</f>
        <v/>
      </c>
      <c r="I51" s="33">
        <f>IF(OR(D51="",H51=""),"",IFERROR(H51/D51,""))</f>
        <v/>
      </c>
      <c r="J51" s="33">
        <f>IF(C51="","",IFERROR(VLOOKUP(C51,Parameter!$A$5:$B$9,2,FALSE),""))</f>
        <v/>
      </c>
      <c r="K51" s="33">
        <f>IF(OR(I51="",J51=""),"",I51-J51)</f>
        <v/>
      </c>
      <c r="L51" s="20">
        <f>IF(COUNTA(A51,C51:G51)=0,"",IF(OR(A51="",C51="",D51="",E51=""),"Eingabe fehlt",IF(OR(I51="",J51=""),"Nicht berechenbar",IF(K51&gt;Parameter!$B$13,"Überschritten",IF(K51&gt;0,"Beobachten","Im Ziel")))))</f>
        <v/>
      </c>
      <c r="M51" s="23" t="n"/>
      <c r="O51">
        <f>""</f>
        <v/>
      </c>
    </row>
    <row r="52" ht="21" customHeight="1">
      <c r="A52" s="30" t="n"/>
      <c r="B52" s="16">
        <f>IF(A52="","",TEXT(A52,"MM.YYYY"))</f>
        <v/>
      </c>
      <c r="C52" s="21" t="n"/>
      <c r="D52" s="35" t="n"/>
      <c r="E52" s="35" t="n"/>
      <c r="F52" s="35" t="n"/>
      <c r="G52" s="35" t="n"/>
      <c r="H52" s="32">
        <f>IF(COUNTA(A52,C52:G52)=0,"",IF(COUNTA(E52:G52)=0,"",SUM(E52:G52)))</f>
        <v/>
      </c>
      <c r="I52" s="34">
        <f>IF(OR(D52="",H52=""),"",IFERROR(H52/D52,""))</f>
        <v/>
      </c>
      <c r="J52" s="34">
        <f>IF(C52="","",IFERROR(VLOOKUP(C52,Parameter!$A$5:$B$9,2,FALSE),""))</f>
        <v/>
      </c>
      <c r="K52" s="34">
        <f>IF(OR(I52="",J52=""),"",I52-J52)</f>
        <v/>
      </c>
      <c r="L52" s="16">
        <f>IF(COUNTA(A52,C52:G52)=0,"",IF(OR(A52="",C52="",D52="",E52=""),"Eingabe fehlt",IF(OR(I52="",J52=""),"Nicht berechenbar",IF(K52&gt;Parameter!$B$13,"Überschritten",IF(K52&gt;0,"Beobachten","Im Ziel")))))</f>
        <v/>
      </c>
      <c r="M52" s="23" t="n"/>
      <c r="O52">
        <f>""</f>
        <v/>
      </c>
    </row>
    <row r="53" ht="21" customHeight="1">
      <c r="A53" s="30" t="n"/>
      <c r="B53" s="20">
        <f>IF(A53="","",TEXT(A53,"MM.YYYY"))</f>
        <v/>
      </c>
      <c r="C53" s="21" t="n"/>
      <c r="D53" s="35" t="n"/>
      <c r="E53" s="35" t="n"/>
      <c r="F53" s="35" t="n"/>
      <c r="G53" s="35" t="n"/>
      <c r="H53" s="31">
        <f>IF(COUNTA(A53,C53:G53)=0,"",IF(COUNTA(E53:G53)=0,"",SUM(E53:G53)))</f>
        <v/>
      </c>
      <c r="I53" s="33">
        <f>IF(OR(D53="",H53=""),"",IFERROR(H53/D53,""))</f>
        <v/>
      </c>
      <c r="J53" s="33">
        <f>IF(C53="","",IFERROR(VLOOKUP(C53,Parameter!$A$5:$B$9,2,FALSE),""))</f>
        <v/>
      </c>
      <c r="K53" s="33">
        <f>IF(OR(I53="",J53=""),"",I53-J53)</f>
        <v/>
      </c>
      <c r="L53" s="20">
        <f>IF(COUNTA(A53,C53:G53)=0,"",IF(OR(A53="",C53="",D53="",E53=""),"Eingabe fehlt",IF(OR(I53="",J53=""),"Nicht berechenbar",IF(K53&gt;Parameter!$B$13,"Überschritten",IF(K53&gt;0,"Beobachten","Im Ziel")))))</f>
        <v/>
      </c>
      <c r="M53" s="23" t="n"/>
      <c r="O53">
        <f>""</f>
        <v/>
      </c>
    </row>
    <row r="54" ht="21" customHeight="1">
      <c r="A54" s="30" t="n"/>
      <c r="B54" s="16">
        <f>IF(A54="","",TEXT(A54,"MM.YYYY"))</f>
        <v/>
      </c>
      <c r="C54" s="21" t="n"/>
      <c r="D54" s="35" t="n"/>
      <c r="E54" s="35" t="n"/>
      <c r="F54" s="35" t="n"/>
      <c r="G54" s="35" t="n"/>
      <c r="H54" s="32">
        <f>IF(COUNTA(A54,C54:G54)=0,"",IF(COUNTA(E54:G54)=0,"",SUM(E54:G54)))</f>
        <v/>
      </c>
      <c r="I54" s="34">
        <f>IF(OR(D54="",H54=""),"",IFERROR(H54/D54,""))</f>
        <v/>
      </c>
      <c r="J54" s="34">
        <f>IF(C54="","",IFERROR(VLOOKUP(C54,Parameter!$A$5:$B$9,2,FALSE),""))</f>
        <v/>
      </c>
      <c r="K54" s="34">
        <f>IF(OR(I54="",J54=""),"",I54-J54)</f>
        <v/>
      </c>
      <c r="L54" s="16">
        <f>IF(COUNTA(A54,C54:G54)=0,"",IF(OR(A54="",C54="",D54="",E54=""),"Eingabe fehlt",IF(OR(I54="",J54=""),"Nicht berechenbar",IF(K54&gt;Parameter!$B$13,"Überschritten",IF(K54&gt;0,"Beobachten","Im Ziel")))))</f>
        <v/>
      </c>
      <c r="M54" s="23" t="n"/>
      <c r="O54">
        <f>""</f>
        <v/>
      </c>
    </row>
    <row r="55" ht="21" customHeight="1">
      <c r="A55" s="30" t="n"/>
      <c r="B55" s="20">
        <f>IF(A55="","",TEXT(A55,"MM.YYYY"))</f>
        <v/>
      </c>
      <c r="C55" s="21" t="n"/>
      <c r="D55" s="35" t="n"/>
      <c r="E55" s="35" t="n"/>
      <c r="F55" s="35" t="n"/>
      <c r="G55" s="35" t="n"/>
      <c r="H55" s="31">
        <f>IF(COUNTA(A55,C55:G55)=0,"",IF(COUNTA(E55:G55)=0,"",SUM(E55:G55)))</f>
        <v/>
      </c>
      <c r="I55" s="33">
        <f>IF(OR(D55="",H55=""),"",IFERROR(H55/D55,""))</f>
        <v/>
      </c>
      <c r="J55" s="33">
        <f>IF(C55="","",IFERROR(VLOOKUP(C55,Parameter!$A$5:$B$9,2,FALSE),""))</f>
        <v/>
      </c>
      <c r="K55" s="33">
        <f>IF(OR(I55="",J55=""),"",I55-J55)</f>
        <v/>
      </c>
      <c r="L55" s="20">
        <f>IF(COUNTA(A55,C55:G55)=0,"",IF(OR(A55="",C55="",D55="",E55=""),"Eingabe fehlt",IF(OR(I55="",J55=""),"Nicht berechenbar",IF(K55&gt;Parameter!$B$13,"Überschritten",IF(K55&gt;0,"Beobachten","Im Ziel")))))</f>
        <v/>
      </c>
      <c r="M55" s="23" t="n"/>
      <c r="O55">
        <f>""</f>
        <v/>
      </c>
    </row>
    <row r="56" ht="21" customHeight="1">
      <c r="A56" s="30" t="n"/>
      <c r="B56" s="16">
        <f>IF(A56="","",TEXT(A56,"MM.YYYY"))</f>
        <v/>
      </c>
      <c r="C56" s="21" t="n"/>
      <c r="D56" s="35" t="n"/>
      <c r="E56" s="35" t="n"/>
      <c r="F56" s="35" t="n"/>
      <c r="G56" s="35" t="n"/>
      <c r="H56" s="32">
        <f>IF(COUNTA(A56,C56:G56)=0,"",IF(COUNTA(E56:G56)=0,"",SUM(E56:G56)))</f>
        <v/>
      </c>
      <c r="I56" s="34">
        <f>IF(OR(D56="",H56=""),"",IFERROR(H56/D56,""))</f>
        <v/>
      </c>
      <c r="J56" s="34">
        <f>IF(C56="","",IFERROR(VLOOKUP(C56,Parameter!$A$5:$B$9,2,FALSE),""))</f>
        <v/>
      </c>
      <c r="K56" s="34">
        <f>IF(OR(I56="",J56=""),"",I56-J56)</f>
        <v/>
      </c>
      <c r="L56" s="16">
        <f>IF(COUNTA(A56,C56:G56)=0,"",IF(OR(A56="",C56="",D56="",E56=""),"Eingabe fehlt",IF(OR(I56="",J56=""),"Nicht berechenbar",IF(K56&gt;Parameter!$B$13,"Überschritten",IF(K56&gt;0,"Beobachten","Im Ziel")))))</f>
        <v/>
      </c>
      <c r="M56" s="23" t="n"/>
      <c r="O56">
        <f>""</f>
        <v/>
      </c>
    </row>
    <row r="57" ht="21" customHeight="1">
      <c r="A57" s="30" t="n"/>
      <c r="B57" s="20">
        <f>IF(A57="","",TEXT(A57,"MM.YYYY"))</f>
        <v/>
      </c>
      <c r="C57" s="21" t="n"/>
      <c r="D57" s="35" t="n"/>
      <c r="E57" s="35" t="n"/>
      <c r="F57" s="35" t="n"/>
      <c r="G57" s="35" t="n"/>
      <c r="H57" s="31">
        <f>IF(COUNTA(A57,C57:G57)=0,"",IF(COUNTA(E57:G57)=0,"",SUM(E57:G57)))</f>
        <v/>
      </c>
      <c r="I57" s="33">
        <f>IF(OR(D57="",H57=""),"",IFERROR(H57/D57,""))</f>
        <v/>
      </c>
      <c r="J57" s="33">
        <f>IF(C57="","",IFERROR(VLOOKUP(C57,Parameter!$A$5:$B$9,2,FALSE),""))</f>
        <v/>
      </c>
      <c r="K57" s="33">
        <f>IF(OR(I57="",J57=""),"",I57-J57)</f>
        <v/>
      </c>
      <c r="L57" s="20">
        <f>IF(COUNTA(A57,C57:G57)=0,"",IF(OR(A57="",C57="",D57="",E57=""),"Eingabe fehlt",IF(OR(I57="",J57=""),"Nicht berechenbar",IF(K57&gt;Parameter!$B$13,"Überschritten",IF(K57&gt;0,"Beobachten","Im Ziel")))))</f>
        <v/>
      </c>
      <c r="M57" s="23" t="n"/>
      <c r="O57">
        <f>""</f>
        <v/>
      </c>
    </row>
    <row r="58" ht="21" customHeight="1">
      <c r="A58" s="30" t="n"/>
      <c r="B58" s="16">
        <f>IF(A58="","",TEXT(A58,"MM.YYYY"))</f>
        <v/>
      </c>
      <c r="C58" s="21" t="n"/>
      <c r="D58" s="35" t="n"/>
      <c r="E58" s="35" t="n"/>
      <c r="F58" s="35" t="n"/>
      <c r="G58" s="35" t="n"/>
      <c r="H58" s="32">
        <f>IF(COUNTA(A58,C58:G58)=0,"",IF(COUNTA(E58:G58)=0,"",SUM(E58:G58)))</f>
        <v/>
      </c>
      <c r="I58" s="34">
        <f>IF(OR(D58="",H58=""),"",IFERROR(H58/D58,""))</f>
        <v/>
      </c>
      <c r="J58" s="34">
        <f>IF(C58="","",IFERROR(VLOOKUP(C58,Parameter!$A$5:$B$9,2,FALSE),""))</f>
        <v/>
      </c>
      <c r="K58" s="34">
        <f>IF(OR(I58="",J58=""),"",I58-J58)</f>
        <v/>
      </c>
      <c r="L58" s="16">
        <f>IF(COUNTA(A58,C58:G58)=0,"",IF(OR(A58="",C58="",D58="",E58=""),"Eingabe fehlt",IF(OR(I58="",J58=""),"Nicht berechenbar",IF(K58&gt;Parameter!$B$13,"Überschritten",IF(K58&gt;0,"Beobachten","Im Ziel")))))</f>
        <v/>
      </c>
      <c r="M58" s="23" t="n"/>
      <c r="O58">
        <f>""</f>
        <v/>
      </c>
    </row>
    <row r="59" ht="21" customHeight="1">
      <c r="A59" s="30" t="n"/>
      <c r="B59" s="20">
        <f>IF(A59="","",TEXT(A59,"MM.YYYY"))</f>
        <v/>
      </c>
      <c r="C59" s="21" t="n"/>
      <c r="D59" s="35" t="n"/>
      <c r="E59" s="35" t="n"/>
      <c r="F59" s="35" t="n"/>
      <c r="G59" s="35" t="n"/>
      <c r="H59" s="31">
        <f>IF(COUNTA(A59,C59:G59)=0,"",IF(COUNTA(E59:G59)=0,"",SUM(E59:G59)))</f>
        <v/>
      </c>
      <c r="I59" s="33">
        <f>IF(OR(D59="",H59=""),"",IFERROR(H59/D59,""))</f>
        <v/>
      </c>
      <c r="J59" s="33">
        <f>IF(C59="","",IFERROR(VLOOKUP(C59,Parameter!$A$5:$B$9,2,FALSE),""))</f>
        <v/>
      </c>
      <c r="K59" s="33">
        <f>IF(OR(I59="",J59=""),"",I59-J59)</f>
        <v/>
      </c>
      <c r="L59" s="20">
        <f>IF(COUNTA(A59,C59:G59)=0,"",IF(OR(A59="",C59="",D59="",E59=""),"Eingabe fehlt",IF(OR(I59="",J59=""),"Nicht berechenbar",IF(K59&gt;Parameter!$B$13,"Überschritten",IF(K59&gt;0,"Beobachten","Im Ziel")))))</f>
        <v/>
      </c>
      <c r="M59" s="23" t="n"/>
      <c r="O59">
        <f>""</f>
        <v/>
      </c>
    </row>
    <row r="60" ht="21" customHeight="1">
      <c r="A60" s="30" t="n"/>
      <c r="B60" s="16">
        <f>IF(A60="","",TEXT(A60,"MM.YYYY"))</f>
        <v/>
      </c>
      <c r="C60" s="21" t="n"/>
      <c r="D60" s="35" t="n"/>
      <c r="E60" s="35" t="n"/>
      <c r="F60" s="35" t="n"/>
      <c r="G60" s="35" t="n"/>
      <c r="H60" s="32">
        <f>IF(COUNTA(A60,C60:G60)=0,"",IF(COUNTA(E60:G60)=0,"",SUM(E60:G60)))</f>
        <v/>
      </c>
      <c r="I60" s="34">
        <f>IF(OR(D60="",H60=""),"",IFERROR(H60/D60,""))</f>
        <v/>
      </c>
      <c r="J60" s="34">
        <f>IF(C60="","",IFERROR(VLOOKUP(C60,Parameter!$A$5:$B$9,2,FALSE),""))</f>
        <v/>
      </c>
      <c r="K60" s="34">
        <f>IF(OR(I60="",J60=""),"",I60-J60)</f>
        <v/>
      </c>
      <c r="L60" s="16">
        <f>IF(COUNTA(A60,C60:G60)=0,"",IF(OR(A60="",C60="",D60="",E60=""),"Eingabe fehlt",IF(OR(I60="",J60=""),"Nicht berechenbar",IF(K60&gt;Parameter!$B$13,"Überschritten",IF(K60&gt;0,"Beobachten","Im Ziel")))))</f>
        <v/>
      </c>
      <c r="M60" s="23" t="n"/>
      <c r="O60">
        <f>""</f>
        <v/>
      </c>
    </row>
    <row r="61" ht="21" customHeight="1">
      <c r="A61" s="30" t="n"/>
      <c r="B61" s="20">
        <f>IF(A61="","",TEXT(A61,"MM.YYYY"))</f>
        <v/>
      </c>
      <c r="C61" s="21" t="n"/>
      <c r="D61" s="35" t="n"/>
      <c r="E61" s="35" t="n"/>
      <c r="F61" s="35" t="n"/>
      <c r="G61" s="35" t="n"/>
      <c r="H61" s="31">
        <f>IF(COUNTA(A61,C61:G61)=0,"",IF(COUNTA(E61:G61)=0,"",SUM(E61:G61)))</f>
        <v/>
      </c>
      <c r="I61" s="33">
        <f>IF(OR(D61="",H61=""),"",IFERROR(H61/D61,""))</f>
        <v/>
      </c>
      <c r="J61" s="33">
        <f>IF(C61="","",IFERROR(VLOOKUP(C61,Parameter!$A$5:$B$9,2,FALSE),""))</f>
        <v/>
      </c>
      <c r="K61" s="33">
        <f>IF(OR(I61="",J61=""),"",I61-J61)</f>
        <v/>
      </c>
      <c r="L61" s="20">
        <f>IF(COUNTA(A61,C61:G61)=0,"",IF(OR(A61="",C61="",D61="",E61=""),"Eingabe fehlt",IF(OR(I61="",J61=""),"Nicht berechenbar",IF(K61&gt;Parameter!$B$13,"Überschritten",IF(K61&gt;0,"Beobachten","Im Ziel")))))</f>
        <v/>
      </c>
      <c r="M61" s="23" t="n"/>
      <c r="O61">
        <f>""</f>
        <v/>
      </c>
    </row>
    <row r="62" ht="21" customHeight="1">
      <c r="A62" s="30" t="n"/>
      <c r="B62" s="16">
        <f>IF(A62="","",TEXT(A62,"MM.YYYY"))</f>
        <v/>
      </c>
      <c r="C62" s="21" t="n"/>
      <c r="D62" s="35" t="n"/>
      <c r="E62" s="35" t="n"/>
      <c r="F62" s="35" t="n"/>
      <c r="G62" s="35" t="n"/>
      <c r="H62" s="32">
        <f>IF(COUNTA(A62,C62:G62)=0,"",IF(COUNTA(E62:G62)=0,"",SUM(E62:G62)))</f>
        <v/>
      </c>
      <c r="I62" s="34">
        <f>IF(OR(D62="",H62=""),"",IFERROR(H62/D62,""))</f>
        <v/>
      </c>
      <c r="J62" s="34">
        <f>IF(C62="","",IFERROR(VLOOKUP(C62,Parameter!$A$5:$B$9,2,FALSE),""))</f>
        <v/>
      </c>
      <c r="K62" s="34">
        <f>IF(OR(I62="",J62=""),"",I62-J62)</f>
        <v/>
      </c>
      <c r="L62" s="16">
        <f>IF(COUNTA(A62,C62:G62)=0,"",IF(OR(A62="",C62="",D62="",E62=""),"Eingabe fehlt",IF(OR(I62="",J62=""),"Nicht berechenbar",IF(K62&gt;Parameter!$B$13,"Überschritten",IF(K62&gt;0,"Beobachten","Im Ziel")))))</f>
        <v/>
      </c>
      <c r="M62" s="23" t="n"/>
      <c r="O62">
        <f>""</f>
        <v/>
      </c>
    </row>
    <row r="63" ht="21" customHeight="1">
      <c r="A63" s="30" t="n"/>
      <c r="B63" s="20">
        <f>IF(A63="","",TEXT(A63,"MM.YYYY"))</f>
        <v/>
      </c>
      <c r="C63" s="21" t="n"/>
      <c r="D63" s="35" t="n"/>
      <c r="E63" s="35" t="n"/>
      <c r="F63" s="35" t="n"/>
      <c r="G63" s="35" t="n"/>
      <c r="H63" s="31">
        <f>IF(COUNTA(A63,C63:G63)=0,"",IF(COUNTA(E63:G63)=0,"",SUM(E63:G63)))</f>
        <v/>
      </c>
      <c r="I63" s="33">
        <f>IF(OR(D63="",H63=""),"",IFERROR(H63/D63,""))</f>
        <v/>
      </c>
      <c r="J63" s="33">
        <f>IF(C63="","",IFERROR(VLOOKUP(C63,Parameter!$A$5:$B$9,2,FALSE),""))</f>
        <v/>
      </c>
      <c r="K63" s="33">
        <f>IF(OR(I63="",J63=""),"",I63-J63)</f>
        <v/>
      </c>
      <c r="L63" s="20">
        <f>IF(COUNTA(A63,C63:G63)=0,"",IF(OR(A63="",C63="",D63="",E63=""),"Eingabe fehlt",IF(OR(I63="",J63=""),"Nicht berechenbar",IF(K63&gt;Parameter!$B$13,"Überschritten",IF(K63&gt;0,"Beobachten","Im Ziel")))))</f>
        <v/>
      </c>
      <c r="M63" s="23" t="n"/>
      <c r="O63">
        <f>""</f>
        <v/>
      </c>
    </row>
    <row r="64" ht="21" customHeight="1">
      <c r="A64" s="30" t="n"/>
      <c r="B64" s="16">
        <f>IF(A64="","",TEXT(A64,"MM.YYYY"))</f>
        <v/>
      </c>
      <c r="C64" s="21" t="n"/>
      <c r="D64" s="35" t="n"/>
      <c r="E64" s="35" t="n"/>
      <c r="F64" s="35" t="n"/>
      <c r="G64" s="35" t="n"/>
      <c r="H64" s="32">
        <f>IF(COUNTA(A64,C64:G64)=0,"",IF(COUNTA(E64:G64)=0,"",SUM(E64:G64)))</f>
        <v/>
      </c>
      <c r="I64" s="34">
        <f>IF(OR(D64="",H64=""),"",IFERROR(H64/D64,""))</f>
        <v/>
      </c>
      <c r="J64" s="34">
        <f>IF(C64="","",IFERROR(VLOOKUP(C64,Parameter!$A$5:$B$9,2,FALSE),""))</f>
        <v/>
      </c>
      <c r="K64" s="34">
        <f>IF(OR(I64="",J64=""),"",I64-J64)</f>
        <v/>
      </c>
      <c r="L64" s="16">
        <f>IF(COUNTA(A64,C64:G64)=0,"",IF(OR(A64="",C64="",D64="",E64=""),"Eingabe fehlt",IF(OR(I64="",J64=""),"Nicht berechenbar",IF(K64&gt;Parameter!$B$13,"Überschritten",IF(K64&gt;0,"Beobachten","Im Ziel")))))</f>
        <v/>
      </c>
      <c r="M64" s="23" t="n"/>
      <c r="O64">
        <f>""</f>
        <v/>
      </c>
    </row>
    <row r="65" ht="21" customHeight="1">
      <c r="A65" s="30" t="n"/>
      <c r="B65" s="20">
        <f>IF(A65="","",TEXT(A65,"MM.YYYY"))</f>
        <v/>
      </c>
      <c r="C65" s="21" t="n"/>
      <c r="D65" s="35" t="n"/>
      <c r="E65" s="35" t="n"/>
      <c r="F65" s="35" t="n"/>
      <c r="G65" s="35" t="n"/>
      <c r="H65" s="31">
        <f>IF(COUNTA(A65,C65:G65)=0,"",IF(COUNTA(E65:G65)=0,"",SUM(E65:G65)))</f>
        <v/>
      </c>
      <c r="I65" s="33">
        <f>IF(OR(D65="",H65=""),"",IFERROR(H65/D65,""))</f>
        <v/>
      </c>
      <c r="J65" s="33">
        <f>IF(C65="","",IFERROR(VLOOKUP(C65,Parameter!$A$5:$B$9,2,FALSE),""))</f>
        <v/>
      </c>
      <c r="K65" s="33">
        <f>IF(OR(I65="",J65=""),"",I65-J65)</f>
        <v/>
      </c>
      <c r="L65" s="20">
        <f>IF(COUNTA(A65,C65:G65)=0,"",IF(OR(A65="",C65="",D65="",E65=""),"Eingabe fehlt",IF(OR(I65="",J65=""),"Nicht berechenbar",IF(K65&gt;Parameter!$B$13,"Überschritten",IF(K65&gt;0,"Beobachten","Im Ziel")))))</f>
        <v/>
      </c>
      <c r="M65" s="23" t="n"/>
      <c r="O65">
        <f>""</f>
        <v/>
      </c>
    </row>
    <row r="66" ht="21" customHeight="1">
      <c r="A66" s="30" t="n"/>
      <c r="B66" s="16">
        <f>IF(A66="","",TEXT(A66,"MM.YYYY"))</f>
        <v/>
      </c>
      <c r="C66" s="21" t="n"/>
      <c r="D66" s="35" t="n"/>
      <c r="E66" s="35" t="n"/>
      <c r="F66" s="35" t="n"/>
      <c r="G66" s="35" t="n"/>
      <c r="H66" s="32">
        <f>IF(COUNTA(A66,C66:G66)=0,"",IF(COUNTA(E66:G66)=0,"",SUM(E66:G66)))</f>
        <v/>
      </c>
      <c r="I66" s="34">
        <f>IF(OR(D66="",H66=""),"",IFERROR(H66/D66,""))</f>
        <v/>
      </c>
      <c r="J66" s="34">
        <f>IF(C66="","",IFERROR(VLOOKUP(C66,Parameter!$A$5:$B$9,2,FALSE),""))</f>
        <v/>
      </c>
      <c r="K66" s="34">
        <f>IF(OR(I66="",J66=""),"",I66-J66)</f>
        <v/>
      </c>
      <c r="L66" s="16">
        <f>IF(COUNTA(A66,C66:G66)=0,"",IF(OR(A66="",C66="",D66="",E66=""),"Eingabe fehlt",IF(OR(I66="",J66=""),"Nicht berechenbar",IF(K66&gt;Parameter!$B$13,"Überschritten",IF(K66&gt;0,"Beobachten","Im Ziel")))))</f>
        <v/>
      </c>
      <c r="M66" s="23" t="n"/>
      <c r="O66">
        <f>""</f>
        <v/>
      </c>
    </row>
    <row r="67" ht="21" customHeight="1">
      <c r="A67" s="30" t="n"/>
      <c r="B67" s="20">
        <f>IF(A67="","",TEXT(A67,"MM.YYYY"))</f>
        <v/>
      </c>
      <c r="C67" s="21" t="n"/>
      <c r="D67" s="35" t="n"/>
      <c r="E67" s="35" t="n"/>
      <c r="F67" s="35" t="n"/>
      <c r="G67" s="35" t="n"/>
      <c r="H67" s="31">
        <f>IF(COUNTA(A67,C67:G67)=0,"",IF(COUNTA(E67:G67)=0,"",SUM(E67:G67)))</f>
        <v/>
      </c>
      <c r="I67" s="33">
        <f>IF(OR(D67="",H67=""),"",IFERROR(H67/D67,""))</f>
        <v/>
      </c>
      <c r="J67" s="33">
        <f>IF(C67="","",IFERROR(VLOOKUP(C67,Parameter!$A$5:$B$9,2,FALSE),""))</f>
        <v/>
      </c>
      <c r="K67" s="33">
        <f>IF(OR(I67="",J67=""),"",I67-J67)</f>
        <v/>
      </c>
      <c r="L67" s="20">
        <f>IF(COUNTA(A67,C67:G67)=0,"",IF(OR(A67="",C67="",D67="",E67=""),"Eingabe fehlt",IF(OR(I67="",J67=""),"Nicht berechenbar",IF(K67&gt;Parameter!$B$13,"Überschritten",IF(K67&gt;0,"Beobachten","Im Ziel")))))</f>
        <v/>
      </c>
      <c r="M67" s="23" t="n"/>
      <c r="O67">
        <f>""</f>
        <v/>
      </c>
    </row>
    <row r="68" ht="21" customHeight="1">
      <c r="A68" s="30" t="n"/>
      <c r="B68" s="16">
        <f>IF(A68="","",TEXT(A68,"MM.YYYY"))</f>
        <v/>
      </c>
      <c r="C68" s="21" t="n"/>
      <c r="D68" s="35" t="n"/>
      <c r="E68" s="35" t="n"/>
      <c r="F68" s="35" t="n"/>
      <c r="G68" s="35" t="n"/>
      <c r="H68" s="32">
        <f>IF(COUNTA(A68,C68:G68)=0,"",IF(COUNTA(E68:G68)=0,"",SUM(E68:G68)))</f>
        <v/>
      </c>
      <c r="I68" s="34">
        <f>IF(OR(D68="",H68=""),"",IFERROR(H68/D68,""))</f>
        <v/>
      </c>
      <c r="J68" s="34">
        <f>IF(C68="","",IFERROR(VLOOKUP(C68,Parameter!$A$5:$B$9,2,FALSE),""))</f>
        <v/>
      </c>
      <c r="K68" s="34">
        <f>IF(OR(I68="",J68=""),"",I68-J68)</f>
        <v/>
      </c>
      <c r="L68" s="16">
        <f>IF(COUNTA(A68,C68:G68)=0,"",IF(OR(A68="",C68="",D68="",E68=""),"Eingabe fehlt",IF(OR(I68="",J68=""),"Nicht berechenbar",IF(K68&gt;Parameter!$B$13,"Überschritten",IF(K68&gt;0,"Beobachten","Im Ziel")))))</f>
        <v/>
      </c>
      <c r="M68" s="23" t="n"/>
      <c r="O68">
        <f>""</f>
        <v/>
      </c>
    </row>
    <row r="69" ht="21" customHeight="1">
      <c r="A69" s="30" t="n"/>
      <c r="B69" s="20">
        <f>IF(A69="","",TEXT(A69,"MM.YYYY"))</f>
        <v/>
      </c>
      <c r="C69" s="21" t="n"/>
      <c r="D69" s="35" t="n"/>
      <c r="E69" s="35" t="n"/>
      <c r="F69" s="35" t="n"/>
      <c r="G69" s="35" t="n"/>
      <c r="H69" s="31">
        <f>IF(COUNTA(A69,C69:G69)=0,"",IF(COUNTA(E69:G69)=0,"",SUM(E69:G69)))</f>
        <v/>
      </c>
      <c r="I69" s="33">
        <f>IF(OR(D69="",H69=""),"",IFERROR(H69/D69,""))</f>
        <v/>
      </c>
      <c r="J69" s="33">
        <f>IF(C69="","",IFERROR(VLOOKUP(C69,Parameter!$A$5:$B$9,2,FALSE),""))</f>
        <v/>
      </c>
      <c r="K69" s="33">
        <f>IF(OR(I69="",J69=""),"",I69-J69)</f>
        <v/>
      </c>
      <c r="L69" s="20">
        <f>IF(COUNTA(A69,C69:G69)=0,"",IF(OR(A69="",C69="",D69="",E69=""),"Eingabe fehlt",IF(OR(I69="",J69=""),"Nicht berechenbar",IF(K69&gt;Parameter!$B$13,"Überschritten",IF(K69&gt;0,"Beobachten","Im Ziel")))))</f>
        <v/>
      </c>
      <c r="M69" s="23" t="n"/>
      <c r="O69">
        <f>""</f>
        <v/>
      </c>
    </row>
    <row r="70" ht="21" customHeight="1">
      <c r="A70" s="30" t="n"/>
      <c r="B70" s="16">
        <f>IF(A70="","",TEXT(A70,"MM.YYYY"))</f>
        <v/>
      </c>
      <c r="C70" s="21" t="n"/>
      <c r="D70" s="35" t="n"/>
      <c r="E70" s="35" t="n"/>
      <c r="F70" s="35" t="n"/>
      <c r="G70" s="35" t="n"/>
      <c r="H70" s="32">
        <f>IF(COUNTA(A70,C70:G70)=0,"",IF(COUNTA(E70:G70)=0,"",SUM(E70:G70)))</f>
        <v/>
      </c>
      <c r="I70" s="34">
        <f>IF(OR(D70="",H70=""),"",IFERROR(H70/D70,""))</f>
        <v/>
      </c>
      <c r="J70" s="34">
        <f>IF(C70="","",IFERROR(VLOOKUP(C70,Parameter!$A$5:$B$9,2,FALSE),""))</f>
        <v/>
      </c>
      <c r="K70" s="34">
        <f>IF(OR(I70="",J70=""),"",I70-J70)</f>
        <v/>
      </c>
      <c r="L70" s="16">
        <f>IF(COUNTA(A70,C70:G70)=0,"",IF(OR(A70="",C70="",D70="",E70=""),"Eingabe fehlt",IF(OR(I70="",J70=""),"Nicht berechenbar",IF(K70&gt;Parameter!$B$13,"Überschritten",IF(K70&gt;0,"Beobachten","Im Ziel")))))</f>
        <v/>
      </c>
      <c r="M70" s="23" t="n"/>
      <c r="O70">
        <f>""</f>
        <v/>
      </c>
    </row>
    <row r="71" ht="21" customHeight="1">
      <c r="A71" s="30" t="n"/>
      <c r="B71" s="20">
        <f>IF(A71="","",TEXT(A71,"MM.YYYY"))</f>
        <v/>
      </c>
      <c r="C71" s="21" t="n"/>
      <c r="D71" s="35" t="n"/>
      <c r="E71" s="35" t="n"/>
      <c r="F71" s="35" t="n"/>
      <c r="G71" s="35" t="n"/>
      <c r="H71" s="31">
        <f>IF(COUNTA(A71,C71:G71)=0,"",IF(COUNTA(E71:G71)=0,"",SUM(E71:G71)))</f>
        <v/>
      </c>
      <c r="I71" s="33">
        <f>IF(OR(D71="",H71=""),"",IFERROR(H71/D71,""))</f>
        <v/>
      </c>
      <c r="J71" s="33">
        <f>IF(C71="","",IFERROR(VLOOKUP(C71,Parameter!$A$5:$B$9,2,FALSE),""))</f>
        <v/>
      </c>
      <c r="K71" s="33">
        <f>IF(OR(I71="",J71=""),"",I71-J71)</f>
        <v/>
      </c>
      <c r="L71" s="20">
        <f>IF(COUNTA(A71,C71:G71)=0,"",IF(OR(A71="",C71="",D71="",E71=""),"Eingabe fehlt",IF(OR(I71="",J71=""),"Nicht berechenbar",IF(K71&gt;Parameter!$B$13,"Überschritten",IF(K71&gt;0,"Beobachten","Im Ziel")))))</f>
        <v/>
      </c>
      <c r="M71" s="23" t="n"/>
      <c r="O71">
        <f>""</f>
        <v/>
      </c>
    </row>
    <row r="72" ht="21" customHeight="1">
      <c r="A72" s="30" t="n"/>
      <c r="B72" s="16">
        <f>IF(A72="","",TEXT(A72,"MM.YYYY"))</f>
        <v/>
      </c>
      <c r="C72" s="21" t="n"/>
      <c r="D72" s="35" t="n"/>
      <c r="E72" s="35" t="n"/>
      <c r="F72" s="35" t="n"/>
      <c r="G72" s="35" t="n"/>
      <c r="H72" s="32">
        <f>IF(COUNTA(A72,C72:G72)=0,"",IF(COUNTA(E72:G72)=0,"",SUM(E72:G72)))</f>
        <v/>
      </c>
      <c r="I72" s="34">
        <f>IF(OR(D72="",H72=""),"",IFERROR(H72/D72,""))</f>
        <v/>
      </c>
      <c r="J72" s="34">
        <f>IF(C72="","",IFERROR(VLOOKUP(C72,Parameter!$A$5:$B$9,2,FALSE),""))</f>
        <v/>
      </c>
      <c r="K72" s="34">
        <f>IF(OR(I72="",J72=""),"",I72-J72)</f>
        <v/>
      </c>
      <c r="L72" s="16">
        <f>IF(COUNTA(A72,C72:G72)=0,"",IF(OR(A72="",C72="",D72="",E72=""),"Eingabe fehlt",IF(OR(I72="",J72=""),"Nicht berechenbar",IF(K72&gt;Parameter!$B$13,"Überschritten",IF(K72&gt;0,"Beobachten","Im Ziel")))))</f>
        <v/>
      </c>
      <c r="M72" s="23" t="n"/>
      <c r="O72">
        <f>""</f>
        <v/>
      </c>
    </row>
    <row r="73" ht="21" customHeight="1">
      <c r="A73" s="30" t="n"/>
      <c r="B73" s="20">
        <f>IF(A73="","",TEXT(A73,"MM.YYYY"))</f>
        <v/>
      </c>
      <c r="C73" s="21" t="n"/>
      <c r="D73" s="35" t="n"/>
      <c r="E73" s="35" t="n"/>
      <c r="F73" s="35" t="n"/>
      <c r="G73" s="35" t="n"/>
      <c r="H73" s="31">
        <f>IF(COUNTA(A73,C73:G73)=0,"",IF(COUNTA(E73:G73)=0,"",SUM(E73:G73)))</f>
        <v/>
      </c>
      <c r="I73" s="33">
        <f>IF(OR(D73="",H73=""),"",IFERROR(H73/D73,""))</f>
        <v/>
      </c>
      <c r="J73" s="33">
        <f>IF(C73="","",IFERROR(VLOOKUP(C73,Parameter!$A$5:$B$9,2,FALSE),""))</f>
        <v/>
      </c>
      <c r="K73" s="33">
        <f>IF(OR(I73="",J73=""),"",I73-J73)</f>
        <v/>
      </c>
      <c r="L73" s="20">
        <f>IF(COUNTA(A73,C73:G73)=0,"",IF(OR(A73="",C73="",D73="",E73=""),"Eingabe fehlt",IF(OR(I73="",J73=""),"Nicht berechenbar",IF(K73&gt;Parameter!$B$13,"Überschritten",IF(K73&gt;0,"Beobachten","Im Ziel")))))</f>
        <v/>
      </c>
      <c r="M73" s="23" t="n"/>
      <c r="O73">
        <f>""</f>
        <v/>
      </c>
    </row>
    <row r="74" ht="21" customHeight="1">
      <c r="A74" s="30" t="n"/>
      <c r="B74" s="16">
        <f>IF(A74="","",TEXT(A74,"MM.YYYY"))</f>
        <v/>
      </c>
      <c r="C74" s="21" t="n"/>
      <c r="D74" s="35" t="n"/>
      <c r="E74" s="35" t="n"/>
      <c r="F74" s="35" t="n"/>
      <c r="G74" s="35" t="n"/>
      <c r="H74" s="32">
        <f>IF(COUNTA(A74,C74:G74)=0,"",IF(COUNTA(E74:G74)=0,"",SUM(E74:G74)))</f>
        <v/>
      </c>
      <c r="I74" s="34">
        <f>IF(OR(D74="",H74=""),"",IFERROR(H74/D74,""))</f>
        <v/>
      </c>
      <c r="J74" s="34">
        <f>IF(C74="","",IFERROR(VLOOKUP(C74,Parameter!$A$5:$B$9,2,FALSE),""))</f>
        <v/>
      </c>
      <c r="K74" s="34">
        <f>IF(OR(I74="",J74=""),"",I74-J74)</f>
        <v/>
      </c>
      <c r="L74" s="16">
        <f>IF(COUNTA(A74,C74:G74)=0,"",IF(OR(A74="",C74="",D74="",E74=""),"Eingabe fehlt",IF(OR(I74="",J74=""),"Nicht berechenbar",IF(K74&gt;Parameter!$B$13,"Überschritten",IF(K74&gt;0,"Beobachten","Im Ziel")))))</f>
        <v/>
      </c>
      <c r="M74" s="23" t="n"/>
      <c r="O74">
        <f>""</f>
        <v/>
      </c>
    </row>
    <row r="75" ht="21" customHeight="1">
      <c r="A75" s="30" t="n"/>
      <c r="B75" s="20">
        <f>IF(A75="","",TEXT(A75,"MM.YYYY"))</f>
        <v/>
      </c>
      <c r="C75" s="21" t="n"/>
      <c r="D75" s="35" t="n"/>
      <c r="E75" s="35" t="n"/>
      <c r="F75" s="35" t="n"/>
      <c r="G75" s="35" t="n"/>
      <c r="H75" s="31">
        <f>IF(COUNTA(A75,C75:G75)=0,"",IF(COUNTA(E75:G75)=0,"",SUM(E75:G75)))</f>
        <v/>
      </c>
      <c r="I75" s="33">
        <f>IF(OR(D75="",H75=""),"",IFERROR(H75/D75,""))</f>
        <v/>
      </c>
      <c r="J75" s="33">
        <f>IF(C75="","",IFERROR(VLOOKUP(C75,Parameter!$A$5:$B$9,2,FALSE),""))</f>
        <v/>
      </c>
      <c r="K75" s="33">
        <f>IF(OR(I75="",J75=""),"",I75-J75)</f>
        <v/>
      </c>
      <c r="L75" s="20">
        <f>IF(COUNTA(A75,C75:G75)=0,"",IF(OR(A75="",C75="",D75="",E75=""),"Eingabe fehlt",IF(OR(I75="",J75=""),"Nicht berechenbar",IF(K75&gt;Parameter!$B$13,"Überschritten",IF(K75&gt;0,"Beobachten","Im Ziel")))))</f>
        <v/>
      </c>
      <c r="M75" s="23" t="n"/>
      <c r="O75">
        <f>""</f>
        <v/>
      </c>
    </row>
    <row r="76" ht="21" customHeight="1">
      <c r="A76" s="30" t="n"/>
      <c r="B76" s="16">
        <f>IF(A76="","",TEXT(A76,"MM.YYYY"))</f>
        <v/>
      </c>
      <c r="C76" s="21" t="n"/>
      <c r="D76" s="35" t="n"/>
      <c r="E76" s="35" t="n"/>
      <c r="F76" s="35" t="n"/>
      <c r="G76" s="35" t="n"/>
      <c r="H76" s="32">
        <f>IF(COUNTA(A76,C76:G76)=0,"",IF(COUNTA(E76:G76)=0,"",SUM(E76:G76)))</f>
        <v/>
      </c>
      <c r="I76" s="34">
        <f>IF(OR(D76="",H76=""),"",IFERROR(H76/D76,""))</f>
        <v/>
      </c>
      <c r="J76" s="34">
        <f>IF(C76="","",IFERROR(VLOOKUP(C76,Parameter!$A$5:$B$9,2,FALSE),""))</f>
        <v/>
      </c>
      <c r="K76" s="34">
        <f>IF(OR(I76="",J76=""),"",I76-J76)</f>
        <v/>
      </c>
      <c r="L76" s="16">
        <f>IF(COUNTA(A76,C76:G76)=0,"",IF(OR(A76="",C76="",D76="",E76=""),"Eingabe fehlt",IF(OR(I76="",J76=""),"Nicht berechenbar",IF(K76&gt;Parameter!$B$13,"Überschritten",IF(K76&gt;0,"Beobachten","Im Ziel")))))</f>
        <v/>
      </c>
      <c r="M76" s="23" t="n"/>
      <c r="O76">
        <f>""</f>
        <v/>
      </c>
    </row>
    <row r="77" ht="21" customHeight="1">
      <c r="A77" s="30" t="n"/>
      <c r="B77" s="20">
        <f>IF(A77="","",TEXT(A77,"MM.YYYY"))</f>
        <v/>
      </c>
      <c r="C77" s="21" t="n"/>
      <c r="D77" s="35" t="n"/>
      <c r="E77" s="35" t="n"/>
      <c r="F77" s="35" t="n"/>
      <c r="G77" s="35" t="n"/>
      <c r="H77" s="31">
        <f>IF(COUNTA(A77,C77:G77)=0,"",IF(COUNTA(E77:G77)=0,"",SUM(E77:G77)))</f>
        <v/>
      </c>
      <c r="I77" s="33">
        <f>IF(OR(D77="",H77=""),"",IFERROR(H77/D77,""))</f>
        <v/>
      </c>
      <c r="J77" s="33">
        <f>IF(C77="","",IFERROR(VLOOKUP(C77,Parameter!$A$5:$B$9,2,FALSE),""))</f>
        <v/>
      </c>
      <c r="K77" s="33">
        <f>IF(OR(I77="",J77=""),"",I77-J77)</f>
        <v/>
      </c>
      <c r="L77" s="20">
        <f>IF(COUNTA(A77,C77:G77)=0,"",IF(OR(A77="",C77="",D77="",E77=""),"Eingabe fehlt",IF(OR(I77="",J77=""),"Nicht berechenbar",IF(K77&gt;Parameter!$B$13,"Überschritten",IF(K77&gt;0,"Beobachten","Im Ziel")))))</f>
        <v/>
      </c>
      <c r="M77" s="23" t="n"/>
      <c r="O77">
        <f>""</f>
        <v/>
      </c>
    </row>
    <row r="78" ht="21" customHeight="1">
      <c r="A78" s="30" t="n"/>
      <c r="B78" s="16">
        <f>IF(A78="","",TEXT(A78,"MM.YYYY"))</f>
        <v/>
      </c>
      <c r="C78" s="21" t="n"/>
      <c r="D78" s="35" t="n"/>
      <c r="E78" s="35" t="n"/>
      <c r="F78" s="35" t="n"/>
      <c r="G78" s="35" t="n"/>
      <c r="H78" s="32">
        <f>IF(COUNTA(A78,C78:G78)=0,"",IF(COUNTA(E78:G78)=0,"",SUM(E78:G78)))</f>
        <v/>
      </c>
      <c r="I78" s="34">
        <f>IF(OR(D78="",H78=""),"",IFERROR(H78/D78,""))</f>
        <v/>
      </c>
      <c r="J78" s="34">
        <f>IF(C78="","",IFERROR(VLOOKUP(C78,Parameter!$A$5:$B$9,2,FALSE),""))</f>
        <v/>
      </c>
      <c r="K78" s="34">
        <f>IF(OR(I78="",J78=""),"",I78-J78)</f>
        <v/>
      </c>
      <c r="L78" s="16">
        <f>IF(COUNTA(A78,C78:G78)=0,"",IF(OR(A78="",C78="",D78="",E78=""),"Eingabe fehlt",IF(OR(I78="",J78=""),"Nicht berechenbar",IF(K78&gt;Parameter!$B$13,"Überschritten",IF(K78&gt;0,"Beobachten","Im Ziel")))))</f>
        <v/>
      </c>
      <c r="M78" s="23" t="n"/>
      <c r="O78">
        <f>""</f>
        <v/>
      </c>
    </row>
    <row r="79" ht="21" customHeight="1">
      <c r="A79" s="30" t="n"/>
      <c r="B79" s="20">
        <f>IF(A79="","",TEXT(A79,"MM.YYYY"))</f>
        <v/>
      </c>
      <c r="C79" s="21" t="n"/>
      <c r="D79" s="35" t="n"/>
      <c r="E79" s="35" t="n"/>
      <c r="F79" s="35" t="n"/>
      <c r="G79" s="35" t="n"/>
      <c r="H79" s="31">
        <f>IF(COUNTA(A79,C79:G79)=0,"",IF(COUNTA(E79:G79)=0,"",SUM(E79:G79)))</f>
        <v/>
      </c>
      <c r="I79" s="33">
        <f>IF(OR(D79="",H79=""),"",IFERROR(H79/D79,""))</f>
        <v/>
      </c>
      <c r="J79" s="33">
        <f>IF(C79="","",IFERROR(VLOOKUP(C79,Parameter!$A$5:$B$9,2,FALSE),""))</f>
        <v/>
      </c>
      <c r="K79" s="33">
        <f>IF(OR(I79="",J79=""),"",I79-J79)</f>
        <v/>
      </c>
      <c r="L79" s="20">
        <f>IF(COUNTA(A79,C79:G79)=0,"",IF(OR(A79="",C79="",D79="",E79=""),"Eingabe fehlt",IF(OR(I79="",J79=""),"Nicht berechenbar",IF(K79&gt;Parameter!$B$13,"Überschritten",IF(K79&gt;0,"Beobachten","Im Ziel")))))</f>
        <v/>
      </c>
      <c r="M79" s="23" t="n"/>
      <c r="O79">
        <f>""</f>
        <v/>
      </c>
    </row>
    <row r="80" ht="21" customHeight="1">
      <c r="A80" s="30" t="n"/>
      <c r="B80" s="16">
        <f>IF(A80="","",TEXT(A80,"MM.YYYY"))</f>
        <v/>
      </c>
      <c r="C80" s="21" t="n"/>
      <c r="D80" s="35" t="n"/>
      <c r="E80" s="35" t="n"/>
      <c r="F80" s="35" t="n"/>
      <c r="G80" s="35" t="n"/>
      <c r="H80" s="32">
        <f>IF(COUNTA(A80,C80:G80)=0,"",IF(COUNTA(E80:G80)=0,"",SUM(E80:G80)))</f>
        <v/>
      </c>
      <c r="I80" s="34">
        <f>IF(OR(D80="",H80=""),"",IFERROR(H80/D80,""))</f>
        <v/>
      </c>
      <c r="J80" s="34">
        <f>IF(C80="","",IFERROR(VLOOKUP(C80,Parameter!$A$5:$B$9,2,FALSE),""))</f>
        <v/>
      </c>
      <c r="K80" s="34">
        <f>IF(OR(I80="",J80=""),"",I80-J80)</f>
        <v/>
      </c>
      <c r="L80" s="16">
        <f>IF(COUNTA(A80,C80:G80)=0,"",IF(OR(A80="",C80="",D80="",E80=""),"Eingabe fehlt",IF(OR(I80="",J80=""),"Nicht berechenbar",IF(K80&gt;Parameter!$B$13,"Überschritten",IF(K80&gt;0,"Beobachten","Im Ziel")))))</f>
        <v/>
      </c>
      <c r="M80" s="23" t="n"/>
      <c r="O80">
        <f>""</f>
        <v/>
      </c>
    </row>
    <row r="81" ht="21" customHeight="1">
      <c r="A81" s="30" t="n"/>
      <c r="B81" s="20">
        <f>IF(A81="","",TEXT(A81,"MM.YYYY"))</f>
        <v/>
      </c>
      <c r="C81" s="21" t="n"/>
      <c r="D81" s="35" t="n"/>
      <c r="E81" s="35" t="n"/>
      <c r="F81" s="35" t="n"/>
      <c r="G81" s="35" t="n"/>
      <c r="H81" s="31">
        <f>IF(COUNTA(A81,C81:G81)=0,"",IF(COUNTA(E81:G81)=0,"",SUM(E81:G81)))</f>
        <v/>
      </c>
      <c r="I81" s="33">
        <f>IF(OR(D81="",H81=""),"",IFERROR(H81/D81,""))</f>
        <v/>
      </c>
      <c r="J81" s="33">
        <f>IF(C81="","",IFERROR(VLOOKUP(C81,Parameter!$A$5:$B$9,2,FALSE),""))</f>
        <v/>
      </c>
      <c r="K81" s="33">
        <f>IF(OR(I81="",J81=""),"",I81-J81)</f>
        <v/>
      </c>
      <c r="L81" s="20">
        <f>IF(COUNTA(A81,C81:G81)=0,"",IF(OR(A81="",C81="",D81="",E81=""),"Eingabe fehlt",IF(OR(I81="",J81=""),"Nicht berechenbar",IF(K81&gt;Parameter!$B$13,"Überschritten",IF(K81&gt;0,"Beobachten","Im Ziel")))))</f>
        <v/>
      </c>
      <c r="M81" s="23" t="n"/>
      <c r="O81">
        <f>""</f>
        <v/>
      </c>
    </row>
    <row r="82" ht="21" customHeight="1">
      <c r="A82" s="30" t="n"/>
      <c r="B82" s="16">
        <f>IF(A82="","",TEXT(A82,"MM.YYYY"))</f>
        <v/>
      </c>
      <c r="C82" s="21" t="n"/>
      <c r="D82" s="35" t="n"/>
      <c r="E82" s="35" t="n"/>
      <c r="F82" s="35" t="n"/>
      <c r="G82" s="35" t="n"/>
      <c r="H82" s="32">
        <f>IF(COUNTA(A82,C82:G82)=0,"",IF(COUNTA(E82:G82)=0,"",SUM(E82:G82)))</f>
        <v/>
      </c>
      <c r="I82" s="34">
        <f>IF(OR(D82="",H82=""),"",IFERROR(H82/D82,""))</f>
        <v/>
      </c>
      <c r="J82" s="34">
        <f>IF(C82="","",IFERROR(VLOOKUP(C82,Parameter!$A$5:$B$9,2,FALSE),""))</f>
        <v/>
      </c>
      <c r="K82" s="34">
        <f>IF(OR(I82="",J82=""),"",I82-J82)</f>
        <v/>
      </c>
      <c r="L82" s="16">
        <f>IF(COUNTA(A82,C82:G82)=0,"",IF(OR(A82="",C82="",D82="",E82=""),"Eingabe fehlt",IF(OR(I82="",J82=""),"Nicht berechenbar",IF(K82&gt;Parameter!$B$13,"Überschritten",IF(K82&gt;0,"Beobachten","Im Ziel")))))</f>
        <v/>
      </c>
      <c r="M82" s="23" t="n"/>
      <c r="O82">
        <f>""</f>
        <v/>
      </c>
    </row>
    <row r="83" ht="21" customHeight="1">
      <c r="A83" s="30" t="n"/>
      <c r="B83" s="20">
        <f>IF(A83="","",TEXT(A83,"MM.YYYY"))</f>
        <v/>
      </c>
      <c r="C83" s="21" t="n"/>
      <c r="D83" s="35" t="n"/>
      <c r="E83" s="35" t="n"/>
      <c r="F83" s="35" t="n"/>
      <c r="G83" s="35" t="n"/>
      <c r="H83" s="31">
        <f>IF(COUNTA(A83,C83:G83)=0,"",IF(COUNTA(E83:G83)=0,"",SUM(E83:G83)))</f>
        <v/>
      </c>
      <c r="I83" s="33">
        <f>IF(OR(D83="",H83=""),"",IFERROR(H83/D83,""))</f>
        <v/>
      </c>
      <c r="J83" s="33">
        <f>IF(C83="","",IFERROR(VLOOKUP(C83,Parameter!$A$5:$B$9,2,FALSE),""))</f>
        <v/>
      </c>
      <c r="K83" s="33">
        <f>IF(OR(I83="",J83=""),"",I83-J83)</f>
        <v/>
      </c>
      <c r="L83" s="20">
        <f>IF(COUNTA(A83,C83:G83)=0,"",IF(OR(A83="",C83="",D83="",E83=""),"Eingabe fehlt",IF(OR(I83="",J83=""),"Nicht berechenbar",IF(K83&gt;Parameter!$B$13,"Überschritten",IF(K83&gt;0,"Beobachten","Im Ziel")))))</f>
        <v/>
      </c>
      <c r="M83" s="23" t="n"/>
      <c r="O83">
        <f>""</f>
        <v/>
      </c>
    </row>
    <row r="84" ht="21" customHeight="1">
      <c r="A84" s="30" t="n"/>
      <c r="B84" s="16">
        <f>IF(A84="","",TEXT(A84,"MM.YYYY"))</f>
        <v/>
      </c>
      <c r="C84" s="21" t="n"/>
      <c r="D84" s="35" t="n"/>
      <c r="E84" s="35" t="n"/>
      <c r="F84" s="35" t="n"/>
      <c r="G84" s="35" t="n"/>
      <c r="H84" s="32">
        <f>IF(COUNTA(A84,C84:G84)=0,"",IF(COUNTA(E84:G84)=0,"",SUM(E84:G84)))</f>
        <v/>
      </c>
      <c r="I84" s="34">
        <f>IF(OR(D84="",H84=""),"",IFERROR(H84/D84,""))</f>
        <v/>
      </c>
      <c r="J84" s="34">
        <f>IF(C84="","",IFERROR(VLOOKUP(C84,Parameter!$A$5:$B$9,2,FALSE),""))</f>
        <v/>
      </c>
      <c r="K84" s="34">
        <f>IF(OR(I84="",J84=""),"",I84-J84)</f>
        <v/>
      </c>
      <c r="L84" s="16">
        <f>IF(COUNTA(A84,C84:G84)=0,"",IF(OR(A84="",C84="",D84="",E84=""),"Eingabe fehlt",IF(OR(I84="",J84=""),"Nicht berechenbar",IF(K84&gt;Parameter!$B$13,"Überschritten",IF(K84&gt;0,"Beobachten","Im Ziel")))))</f>
        <v/>
      </c>
      <c r="M84" s="23" t="n"/>
      <c r="O84">
        <f>""</f>
        <v/>
      </c>
    </row>
    <row r="85" ht="21" customHeight="1">
      <c r="A85" s="30" t="n"/>
      <c r="B85" s="20">
        <f>IF(A85="","",TEXT(A85,"MM.YYYY"))</f>
        <v/>
      </c>
      <c r="C85" s="21" t="n"/>
      <c r="D85" s="35" t="n"/>
      <c r="E85" s="35" t="n"/>
      <c r="F85" s="35" t="n"/>
      <c r="G85" s="35" t="n"/>
      <c r="H85" s="31">
        <f>IF(COUNTA(A85,C85:G85)=0,"",IF(COUNTA(E85:G85)=0,"",SUM(E85:G85)))</f>
        <v/>
      </c>
      <c r="I85" s="33">
        <f>IF(OR(D85="",H85=""),"",IFERROR(H85/D85,""))</f>
        <v/>
      </c>
      <c r="J85" s="33">
        <f>IF(C85="","",IFERROR(VLOOKUP(C85,Parameter!$A$5:$B$9,2,FALSE),""))</f>
        <v/>
      </c>
      <c r="K85" s="33">
        <f>IF(OR(I85="",J85=""),"",I85-J85)</f>
        <v/>
      </c>
      <c r="L85" s="20">
        <f>IF(COUNTA(A85,C85:G85)=0,"",IF(OR(A85="",C85="",D85="",E85=""),"Eingabe fehlt",IF(OR(I85="",J85=""),"Nicht berechenbar",IF(K85&gt;Parameter!$B$13,"Überschritten",IF(K85&gt;0,"Beobachten","Im Ziel")))))</f>
        <v/>
      </c>
      <c r="M85" s="23" t="n"/>
      <c r="O85">
        <f>""</f>
        <v/>
      </c>
    </row>
    <row r="86" ht="21" customHeight="1">
      <c r="A86" s="30" t="n"/>
      <c r="B86" s="16">
        <f>IF(A86="","",TEXT(A86,"MM.YYYY"))</f>
        <v/>
      </c>
      <c r="C86" s="21" t="n"/>
      <c r="D86" s="35" t="n"/>
      <c r="E86" s="35" t="n"/>
      <c r="F86" s="35" t="n"/>
      <c r="G86" s="35" t="n"/>
      <c r="H86" s="32">
        <f>IF(COUNTA(A86,C86:G86)=0,"",IF(COUNTA(E86:G86)=0,"",SUM(E86:G86)))</f>
        <v/>
      </c>
      <c r="I86" s="34">
        <f>IF(OR(D86="",H86=""),"",IFERROR(H86/D86,""))</f>
        <v/>
      </c>
      <c r="J86" s="34">
        <f>IF(C86="","",IFERROR(VLOOKUP(C86,Parameter!$A$5:$B$9,2,FALSE),""))</f>
        <v/>
      </c>
      <c r="K86" s="34">
        <f>IF(OR(I86="",J86=""),"",I86-J86)</f>
        <v/>
      </c>
      <c r="L86" s="16">
        <f>IF(COUNTA(A86,C86:G86)=0,"",IF(OR(A86="",C86="",D86="",E86=""),"Eingabe fehlt",IF(OR(I86="",J86=""),"Nicht berechenbar",IF(K86&gt;Parameter!$B$13,"Überschritten",IF(K86&gt;0,"Beobachten","Im Ziel")))))</f>
        <v/>
      </c>
      <c r="M86" s="23" t="n"/>
      <c r="O86">
        <f>""</f>
        <v/>
      </c>
    </row>
    <row r="87" ht="21" customHeight="1">
      <c r="A87" s="30" t="n"/>
      <c r="B87" s="20">
        <f>IF(A87="","",TEXT(A87,"MM.YYYY"))</f>
        <v/>
      </c>
      <c r="C87" s="21" t="n"/>
      <c r="D87" s="35" t="n"/>
      <c r="E87" s="35" t="n"/>
      <c r="F87" s="35" t="n"/>
      <c r="G87" s="35" t="n"/>
      <c r="H87" s="31">
        <f>IF(COUNTA(A87,C87:G87)=0,"",IF(COUNTA(E87:G87)=0,"",SUM(E87:G87)))</f>
        <v/>
      </c>
      <c r="I87" s="33">
        <f>IF(OR(D87="",H87=""),"",IFERROR(H87/D87,""))</f>
        <v/>
      </c>
      <c r="J87" s="33">
        <f>IF(C87="","",IFERROR(VLOOKUP(C87,Parameter!$A$5:$B$9,2,FALSE),""))</f>
        <v/>
      </c>
      <c r="K87" s="33">
        <f>IF(OR(I87="",J87=""),"",I87-J87)</f>
        <v/>
      </c>
      <c r="L87" s="20">
        <f>IF(COUNTA(A87,C87:G87)=0,"",IF(OR(A87="",C87="",D87="",E87=""),"Eingabe fehlt",IF(OR(I87="",J87=""),"Nicht berechenbar",IF(K87&gt;Parameter!$B$13,"Überschritten",IF(K87&gt;0,"Beobachten","Im Ziel")))))</f>
        <v/>
      </c>
      <c r="M87" s="23" t="n"/>
      <c r="O87">
        <f>""</f>
        <v/>
      </c>
    </row>
    <row r="88" ht="21" customHeight="1">
      <c r="A88" s="30" t="n"/>
      <c r="B88" s="16">
        <f>IF(A88="","",TEXT(A88,"MM.YYYY"))</f>
        <v/>
      </c>
      <c r="C88" s="21" t="n"/>
      <c r="D88" s="35" t="n"/>
      <c r="E88" s="35" t="n"/>
      <c r="F88" s="35" t="n"/>
      <c r="G88" s="35" t="n"/>
      <c r="H88" s="32">
        <f>IF(COUNTA(A88,C88:G88)=0,"",IF(COUNTA(E88:G88)=0,"",SUM(E88:G88)))</f>
        <v/>
      </c>
      <c r="I88" s="34">
        <f>IF(OR(D88="",H88=""),"",IFERROR(H88/D88,""))</f>
        <v/>
      </c>
      <c r="J88" s="34">
        <f>IF(C88="","",IFERROR(VLOOKUP(C88,Parameter!$A$5:$B$9,2,FALSE),""))</f>
        <v/>
      </c>
      <c r="K88" s="34">
        <f>IF(OR(I88="",J88=""),"",I88-J88)</f>
        <v/>
      </c>
      <c r="L88" s="16">
        <f>IF(COUNTA(A88,C88:G88)=0,"",IF(OR(A88="",C88="",D88="",E88=""),"Eingabe fehlt",IF(OR(I88="",J88=""),"Nicht berechenbar",IF(K88&gt;Parameter!$B$13,"Überschritten",IF(K88&gt;0,"Beobachten","Im Ziel")))))</f>
        <v/>
      </c>
      <c r="M88" s="23" t="n"/>
      <c r="O88">
        <f>""</f>
        <v/>
      </c>
    </row>
    <row r="89" ht="21" customHeight="1">
      <c r="A89" s="30" t="n"/>
      <c r="B89" s="20">
        <f>IF(A89="","",TEXT(A89,"MM.YYYY"))</f>
        <v/>
      </c>
      <c r="C89" s="21" t="n"/>
      <c r="D89" s="35" t="n"/>
      <c r="E89" s="35" t="n"/>
      <c r="F89" s="35" t="n"/>
      <c r="G89" s="35" t="n"/>
      <c r="H89" s="31">
        <f>IF(COUNTA(A89,C89:G89)=0,"",IF(COUNTA(E89:G89)=0,"",SUM(E89:G89)))</f>
        <v/>
      </c>
      <c r="I89" s="33">
        <f>IF(OR(D89="",H89=""),"",IFERROR(H89/D89,""))</f>
        <v/>
      </c>
      <c r="J89" s="33">
        <f>IF(C89="","",IFERROR(VLOOKUP(C89,Parameter!$A$5:$B$9,2,FALSE),""))</f>
        <v/>
      </c>
      <c r="K89" s="33">
        <f>IF(OR(I89="",J89=""),"",I89-J89)</f>
        <v/>
      </c>
      <c r="L89" s="20">
        <f>IF(COUNTA(A89,C89:G89)=0,"",IF(OR(A89="",C89="",D89="",E89=""),"Eingabe fehlt",IF(OR(I89="",J89=""),"Nicht berechenbar",IF(K89&gt;Parameter!$B$13,"Überschritten",IF(K89&gt;0,"Beobachten","Im Ziel")))))</f>
        <v/>
      </c>
      <c r="M89" s="23" t="n"/>
      <c r="O89">
        <f>""</f>
        <v/>
      </c>
    </row>
    <row r="90" ht="21" customHeight="1">
      <c r="A90" s="30" t="n"/>
      <c r="B90" s="16">
        <f>IF(A90="","",TEXT(A90,"MM.YYYY"))</f>
        <v/>
      </c>
      <c r="C90" s="21" t="n"/>
      <c r="D90" s="35" t="n"/>
      <c r="E90" s="35" t="n"/>
      <c r="F90" s="35" t="n"/>
      <c r="G90" s="35" t="n"/>
      <c r="H90" s="32">
        <f>IF(COUNTA(A90,C90:G90)=0,"",IF(COUNTA(E90:G90)=0,"",SUM(E90:G90)))</f>
        <v/>
      </c>
      <c r="I90" s="34">
        <f>IF(OR(D90="",H90=""),"",IFERROR(H90/D90,""))</f>
        <v/>
      </c>
      <c r="J90" s="34">
        <f>IF(C90="","",IFERROR(VLOOKUP(C90,Parameter!$A$5:$B$9,2,FALSE),""))</f>
        <v/>
      </c>
      <c r="K90" s="34">
        <f>IF(OR(I90="",J90=""),"",I90-J90)</f>
        <v/>
      </c>
      <c r="L90" s="16">
        <f>IF(COUNTA(A90,C90:G90)=0,"",IF(OR(A90="",C90="",D90="",E90=""),"Eingabe fehlt",IF(OR(I90="",J90=""),"Nicht berechenbar",IF(K90&gt;Parameter!$B$13,"Überschritten",IF(K90&gt;0,"Beobachten","Im Ziel")))))</f>
        <v/>
      </c>
      <c r="M90" s="23" t="n"/>
      <c r="O90">
        <f>""</f>
        <v/>
      </c>
    </row>
    <row r="91" ht="21" customHeight="1">
      <c r="A91" s="30" t="n"/>
      <c r="B91" s="20">
        <f>IF(A91="","",TEXT(A91,"MM.YYYY"))</f>
        <v/>
      </c>
      <c r="C91" s="21" t="n"/>
      <c r="D91" s="35" t="n"/>
      <c r="E91" s="35" t="n"/>
      <c r="F91" s="35" t="n"/>
      <c r="G91" s="35" t="n"/>
      <c r="H91" s="31">
        <f>IF(COUNTA(A91,C91:G91)=0,"",IF(COUNTA(E91:G91)=0,"",SUM(E91:G91)))</f>
        <v/>
      </c>
      <c r="I91" s="33">
        <f>IF(OR(D91="",H91=""),"",IFERROR(H91/D91,""))</f>
        <v/>
      </c>
      <c r="J91" s="33">
        <f>IF(C91="","",IFERROR(VLOOKUP(C91,Parameter!$A$5:$B$9,2,FALSE),""))</f>
        <v/>
      </c>
      <c r="K91" s="33">
        <f>IF(OR(I91="",J91=""),"",I91-J91)</f>
        <v/>
      </c>
      <c r="L91" s="20">
        <f>IF(COUNTA(A91,C91:G91)=0,"",IF(OR(A91="",C91="",D91="",E91=""),"Eingabe fehlt",IF(OR(I91="",J91=""),"Nicht berechenbar",IF(K91&gt;Parameter!$B$13,"Überschritten",IF(K91&gt;0,"Beobachten","Im Ziel")))))</f>
        <v/>
      </c>
      <c r="M91" s="23" t="n"/>
      <c r="O91">
        <f>""</f>
        <v/>
      </c>
    </row>
    <row r="92" ht="21" customHeight="1">
      <c r="A92" s="30" t="n"/>
      <c r="B92" s="16">
        <f>IF(A92="","",TEXT(A92,"MM.YYYY"))</f>
        <v/>
      </c>
      <c r="C92" s="21" t="n"/>
      <c r="D92" s="35" t="n"/>
      <c r="E92" s="35" t="n"/>
      <c r="F92" s="35" t="n"/>
      <c r="G92" s="35" t="n"/>
      <c r="H92" s="32">
        <f>IF(COUNTA(A92,C92:G92)=0,"",IF(COUNTA(E92:G92)=0,"",SUM(E92:G92)))</f>
        <v/>
      </c>
      <c r="I92" s="34">
        <f>IF(OR(D92="",H92=""),"",IFERROR(H92/D92,""))</f>
        <v/>
      </c>
      <c r="J92" s="34">
        <f>IF(C92="","",IFERROR(VLOOKUP(C92,Parameter!$A$5:$B$9,2,FALSE),""))</f>
        <v/>
      </c>
      <c r="K92" s="34">
        <f>IF(OR(I92="",J92=""),"",I92-J92)</f>
        <v/>
      </c>
      <c r="L92" s="16">
        <f>IF(COUNTA(A92,C92:G92)=0,"",IF(OR(A92="",C92="",D92="",E92=""),"Eingabe fehlt",IF(OR(I92="",J92=""),"Nicht berechenbar",IF(K92&gt;Parameter!$B$13,"Überschritten",IF(K92&gt;0,"Beobachten","Im Ziel")))))</f>
        <v/>
      </c>
      <c r="M92" s="23" t="n"/>
      <c r="O92">
        <f>""</f>
        <v/>
      </c>
    </row>
    <row r="93" ht="21" customHeight="1">
      <c r="A93" s="30" t="n"/>
      <c r="B93" s="20">
        <f>IF(A93="","",TEXT(A93,"MM.YYYY"))</f>
        <v/>
      </c>
      <c r="C93" s="21" t="n"/>
      <c r="D93" s="35" t="n"/>
      <c r="E93" s="35" t="n"/>
      <c r="F93" s="35" t="n"/>
      <c r="G93" s="35" t="n"/>
      <c r="H93" s="31">
        <f>IF(COUNTA(A93,C93:G93)=0,"",IF(COUNTA(E93:G93)=0,"",SUM(E93:G93)))</f>
        <v/>
      </c>
      <c r="I93" s="33">
        <f>IF(OR(D93="",H93=""),"",IFERROR(H93/D93,""))</f>
        <v/>
      </c>
      <c r="J93" s="33">
        <f>IF(C93="","",IFERROR(VLOOKUP(C93,Parameter!$A$5:$B$9,2,FALSE),""))</f>
        <v/>
      </c>
      <c r="K93" s="33">
        <f>IF(OR(I93="",J93=""),"",I93-J93)</f>
        <v/>
      </c>
      <c r="L93" s="20">
        <f>IF(COUNTA(A93,C93:G93)=0,"",IF(OR(A93="",C93="",D93="",E93=""),"Eingabe fehlt",IF(OR(I93="",J93=""),"Nicht berechenbar",IF(K93&gt;Parameter!$B$13,"Überschritten",IF(K93&gt;0,"Beobachten","Im Ziel")))))</f>
        <v/>
      </c>
      <c r="M93" s="23" t="n"/>
      <c r="O93">
        <f>""</f>
        <v/>
      </c>
    </row>
    <row r="94" ht="21" customHeight="1">
      <c r="A94" s="30" t="n"/>
      <c r="B94" s="16">
        <f>IF(A94="","",TEXT(A94,"MM.YYYY"))</f>
        <v/>
      </c>
      <c r="C94" s="21" t="n"/>
      <c r="D94" s="35" t="n"/>
      <c r="E94" s="35" t="n"/>
      <c r="F94" s="35" t="n"/>
      <c r="G94" s="35" t="n"/>
      <c r="H94" s="32">
        <f>IF(COUNTA(A94,C94:G94)=0,"",IF(COUNTA(E94:G94)=0,"",SUM(E94:G94)))</f>
        <v/>
      </c>
      <c r="I94" s="34">
        <f>IF(OR(D94="",H94=""),"",IFERROR(H94/D94,""))</f>
        <v/>
      </c>
      <c r="J94" s="34">
        <f>IF(C94="","",IFERROR(VLOOKUP(C94,Parameter!$A$5:$B$9,2,FALSE),""))</f>
        <v/>
      </c>
      <c r="K94" s="34">
        <f>IF(OR(I94="",J94=""),"",I94-J94)</f>
        <v/>
      </c>
      <c r="L94" s="16">
        <f>IF(COUNTA(A94,C94:G94)=0,"",IF(OR(A94="",C94="",D94="",E94=""),"Eingabe fehlt",IF(OR(I94="",J94=""),"Nicht berechenbar",IF(K94&gt;Parameter!$B$13,"Überschritten",IF(K94&gt;0,"Beobachten","Im Ziel")))))</f>
        <v/>
      </c>
      <c r="M94" s="23" t="n"/>
      <c r="O94">
        <f>""</f>
        <v/>
      </c>
    </row>
    <row r="95" ht="21" customHeight="1">
      <c r="A95" s="30" t="n"/>
      <c r="B95" s="20">
        <f>IF(A95="","",TEXT(A95,"MM.YYYY"))</f>
        <v/>
      </c>
      <c r="C95" s="21" t="n"/>
      <c r="D95" s="35" t="n"/>
      <c r="E95" s="35" t="n"/>
      <c r="F95" s="35" t="n"/>
      <c r="G95" s="35" t="n"/>
      <c r="H95" s="31">
        <f>IF(COUNTA(A95,C95:G95)=0,"",IF(COUNTA(E95:G95)=0,"",SUM(E95:G95)))</f>
        <v/>
      </c>
      <c r="I95" s="33">
        <f>IF(OR(D95="",H95=""),"",IFERROR(H95/D95,""))</f>
        <v/>
      </c>
      <c r="J95" s="33">
        <f>IF(C95="","",IFERROR(VLOOKUP(C95,Parameter!$A$5:$B$9,2,FALSE),""))</f>
        <v/>
      </c>
      <c r="K95" s="33">
        <f>IF(OR(I95="",J95=""),"",I95-J95)</f>
        <v/>
      </c>
      <c r="L95" s="20">
        <f>IF(COUNTA(A95,C95:G95)=0,"",IF(OR(A95="",C95="",D95="",E95=""),"Eingabe fehlt",IF(OR(I95="",J95=""),"Nicht berechenbar",IF(K95&gt;Parameter!$B$13,"Überschritten",IF(K95&gt;0,"Beobachten","Im Ziel")))))</f>
        <v/>
      </c>
      <c r="M95" s="23" t="n"/>
      <c r="O95">
        <f>""</f>
        <v/>
      </c>
    </row>
    <row r="96" ht="21" customHeight="1">
      <c r="A96" s="30" t="n"/>
      <c r="B96" s="16">
        <f>IF(A96="","",TEXT(A96,"MM.YYYY"))</f>
        <v/>
      </c>
      <c r="C96" s="21" t="n"/>
      <c r="D96" s="35" t="n"/>
      <c r="E96" s="35" t="n"/>
      <c r="F96" s="35" t="n"/>
      <c r="G96" s="35" t="n"/>
      <c r="H96" s="32">
        <f>IF(COUNTA(A96,C96:G96)=0,"",IF(COUNTA(E96:G96)=0,"",SUM(E96:G96)))</f>
        <v/>
      </c>
      <c r="I96" s="34">
        <f>IF(OR(D96="",H96=""),"",IFERROR(H96/D96,""))</f>
        <v/>
      </c>
      <c r="J96" s="34">
        <f>IF(C96="","",IFERROR(VLOOKUP(C96,Parameter!$A$5:$B$9,2,FALSE),""))</f>
        <v/>
      </c>
      <c r="K96" s="34">
        <f>IF(OR(I96="",J96=""),"",I96-J96)</f>
        <v/>
      </c>
      <c r="L96" s="16">
        <f>IF(COUNTA(A96,C96:G96)=0,"",IF(OR(A96="",C96="",D96="",E96=""),"Eingabe fehlt",IF(OR(I96="",J96=""),"Nicht berechenbar",IF(K96&gt;Parameter!$B$13,"Überschritten",IF(K96&gt;0,"Beobachten","Im Ziel")))))</f>
        <v/>
      </c>
      <c r="M96" s="23" t="n"/>
      <c r="O96">
        <f>""</f>
        <v/>
      </c>
    </row>
    <row r="97" ht="21" customHeight="1">
      <c r="A97" s="30" t="n"/>
      <c r="B97" s="20">
        <f>IF(A97="","",TEXT(A97,"MM.YYYY"))</f>
        <v/>
      </c>
      <c r="C97" s="21" t="n"/>
      <c r="D97" s="35" t="n"/>
      <c r="E97" s="35" t="n"/>
      <c r="F97" s="35" t="n"/>
      <c r="G97" s="35" t="n"/>
      <c r="H97" s="31">
        <f>IF(COUNTA(A97,C97:G97)=0,"",IF(COUNTA(E97:G97)=0,"",SUM(E97:G97)))</f>
        <v/>
      </c>
      <c r="I97" s="33">
        <f>IF(OR(D97="",H97=""),"",IFERROR(H97/D97,""))</f>
        <v/>
      </c>
      <c r="J97" s="33">
        <f>IF(C97="","",IFERROR(VLOOKUP(C97,Parameter!$A$5:$B$9,2,FALSE),""))</f>
        <v/>
      </c>
      <c r="K97" s="33">
        <f>IF(OR(I97="",J97=""),"",I97-J97)</f>
        <v/>
      </c>
      <c r="L97" s="20">
        <f>IF(COUNTA(A97,C97:G97)=0,"",IF(OR(A97="",C97="",D97="",E97=""),"Eingabe fehlt",IF(OR(I97="",J97=""),"Nicht berechenbar",IF(K97&gt;Parameter!$B$13,"Überschritten",IF(K97&gt;0,"Beobachten","Im Ziel")))))</f>
        <v/>
      </c>
      <c r="M97" s="23" t="n"/>
      <c r="O97">
        <f>""</f>
        <v/>
      </c>
    </row>
    <row r="98" ht="21" customHeight="1">
      <c r="A98" s="30" t="n"/>
      <c r="B98" s="16">
        <f>IF(A98="","",TEXT(A98,"MM.YYYY"))</f>
        <v/>
      </c>
      <c r="C98" s="21" t="n"/>
      <c r="D98" s="35" t="n"/>
      <c r="E98" s="35" t="n"/>
      <c r="F98" s="35" t="n"/>
      <c r="G98" s="35" t="n"/>
      <c r="H98" s="32">
        <f>IF(COUNTA(A98,C98:G98)=0,"",IF(COUNTA(E98:G98)=0,"",SUM(E98:G98)))</f>
        <v/>
      </c>
      <c r="I98" s="34">
        <f>IF(OR(D98="",H98=""),"",IFERROR(H98/D98,""))</f>
        <v/>
      </c>
      <c r="J98" s="34">
        <f>IF(C98="","",IFERROR(VLOOKUP(C98,Parameter!$A$5:$B$9,2,FALSE),""))</f>
        <v/>
      </c>
      <c r="K98" s="34">
        <f>IF(OR(I98="",J98=""),"",I98-J98)</f>
        <v/>
      </c>
      <c r="L98" s="16">
        <f>IF(COUNTA(A98,C98:G98)=0,"",IF(OR(A98="",C98="",D98="",E98=""),"Eingabe fehlt",IF(OR(I98="",J98=""),"Nicht berechenbar",IF(K98&gt;Parameter!$B$13,"Überschritten",IF(K98&gt;0,"Beobachten","Im Ziel")))))</f>
        <v/>
      </c>
      <c r="M98" s="23" t="n"/>
      <c r="O98">
        <f>""</f>
        <v/>
      </c>
    </row>
    <row r="99" ht="21" customHeight="1">
      <c r="A99" s="30" t="n"/>
      <c r="B99" s="20">
        <f>IF(A99="","",TEXT(A99,"MM.YYYY"))</f>
        <v/>
      </c>
      <c r="C99" s="21" t="n"/>
      <c r="D99" s="35" t="n"/>
      <c r="E99" s="35" t="n"/>
      <c r="F99" s="35" t="n"/>
      <c r="G99" s="35" t="n"/>
      <c r="H99" s="31">
        <f>IF(COUNTA(A99,C99:G99)=0,"",IF(COUNTA(E99:G99)=0,"",SUM(E99:G99)))</f>
        <v/>
      </c>
      <c r="I99" s="33">
        <f>IF(OR(D99="",H99=""),"",IFERROR(H99/D99,""))</f>
        <v/>
      </c>
      <c r="J99" s="33">
        <f>IF(C99="","",IFERROR(VLOOKUP(C99,Parameter!$A$5:$B$9,2,FALSE),""))</f>
        <v/>
      </c>
      <c r="K99" s="33">
        <f>IF(OR(I99="",J99=""),"",I99-J99)</f>
        <v/>
      </c>
      <c r="L99" s="20">
        <f>IF(COUNTA(A99,C99:G99)=0,"",IF(OR(A99="",C99="",D99="",E99=""),"Eingabe fehlt",IF(OR(I99="",J99=""),"Nicht berechenbar",IF(K99&gt;Parameter!$B$13,"Überschritten",IF(K99&gt;0,"Beobachten","Im Ziel")))))</f>
        <v/>
      </c>
      <c r="M99" s="23" t="n"/>
      <c r="O99">
        <f>""</f>
        <v/>
      </c>
    </row>
    <row r="100" ht="21" customHeight="1">
      <c r="A100" s="30" t="n"/>
      <c r="B100" s="16">
        <f>IF(A100="","",TEXT(A100,"MM.YYYY"))</f>
        <v/>
      </c>
      <c r="C100" s="21" t="n"/>
      <c r="D100" s="35" t="n"/>
      <c r="E100" s="35" t="n"/>
      <c r="F100" s="35" t="n"/>
      <c r="G100" s="35" t="n"/>
      <c r="H100" s="32">
        <f>IF(COUNTA(A100,C100:G100)=0,"",IF(COUNTA(E100:G100)=0,"",SUM(E100:G100)))</f>
        <v/>
      </c>
      <c r="I100" s="34">
        <f>IF(OR(D100="",H100=""),"",IFERROR(H100/D100,""))</f>
        <v/>
      </c>
      <c r="J100" s="34">
        <f>IF(C100="","",IFERROR(VLOOKUP(C100,Parameter!$A$5:$B$9,2,FALSE),""))</f>
        <v/>
      </c>
      <c r="K100" s="34">
        <f>IF(OR(I100="",J100=""),"",I100-J100)</f>
        <v/>
      </c>
      <c r="L100" s="16">
        <f>IF(COUNTA(A100,C100:G100)=0,"",IF(OR(A100="",C100="",D100="",E100=""),"Eingabe fehlt",IF(OR(I100="",J100=""),"Nicht berechenbar",IF(K100&gt;Parameter!$B$13,"Überschritten",IF(K100&gt;0,"Beobachten","Im Ziel")))))</f>
        <v/>
      </c>
      <c r="M100" s="23" t="n"/>
      <c r="O100">
        <f>""</f>
        <v/>
      </c>
    </row>
    <row r="101" ht="21" customHeight="1">
      <c r="A101" s="30" t="n"/>
      <c r="B101" s="20">
        <f>IF(A101="","",TEXT(A101,"MM.YYYY"))</f>
        <v/>
      </c>
      <c r="C101" s="21" t="n"/>
      <c r="D101" s="35" t="n"/>
      <c r="E101" s="35" t="n"/>
      <c r="F101" s="35" t="n"/>
      <c r="G101" s="35" t="n"/>
      <c r="H101" s="31">
        <f>IF(COUNTA(A101,C101:G101)=0,"",IF(COUNTA(E101:G101)=0,"",SUM(E101:G101)))</f>
        <v/>
      </c>
      <c r="I101" s="33">
        <f>IF(OR(D101="",H101=""),"",IFERROR(H101/D101,""))</f>
        <v/>
      </c>
      <c r="J101" s="33">
        <f>IF(C101="","",IFERROR(VLOOKUP(C101,Parameter!$A$5:$B$9,2,FALSE),""))</f>
        <v/>
      </c>
      <c r="K101" s="33">
        <f>IF(OR(I101="",J101=""),"",I101-J101)</f>
        <v/>
      </c>
      <c r="L101" s="20">
        <f>IF(COUNTA(A101,C101:G101)=0,"",IF(OR(A101="",C101="",D101="",E101=""),"Eingabe fehlt",IF(OR(I101="",J101=""),"Nicht berechenbar",IF(K101&gt;Parameter!$B$13,"Überschritten",IF(K101&gt;0,"Beobachten","Im Ziel")))))</f>
        <v/>
      </c>
      <c r="M101" s="23" t="n"/>
      <c r="O101">
        <f>""</f>
        <v/>
      </c>
    </row>
    <row r="102" ht="21" customHeight="1">
      <c r="A102" s="30" t="n"/>
      <c r="B102" s="16">
        <f>IF(A102="","",TEXT(A102,"MM.YYYY"))</f>
        <v/>
      </c>
      <c r="C102" s="21" t="n"/>
      <c r="D102" s="35" t="n"/>
      <c r="E102" s="35" t="n"/>
      <c r="F102" s="35" t="n"/>
      <c r="G102" s="35" t="n"/>
      <c r="H102" s="32">
        <f>IF(COUNTA(A102,C102:G102)=0,"",IF(COUNTA(E102:G102)=0,"",SUM(E102:G102)))</f>
        <v/>
      </c>
      <c r="I102" s="34">
        <f>IF(OR(D102="",H102=""),"",IFERROR(H102/D102,""))</f>
        <v/>
      </c>
      <c r="J102" s="34">
        <f>IF(C102="","",IFERROR(VLOOKUP(C102,Parameter!$A$5:$B$9,2,FALSE),""))</f>
        <v/>
      </c>
      <c r="K102" s="34">
        <f>IF(OR(I102="",J102=""),"",I102-J102)</f>
        <v/>
      </c>
      <c r="L102" s="16">
        <f>IF(COUNTA(A102,C102:G102)=0,"",IF(OR(A102="",C102="",D102="",E102=""),"Eingabe fehlt",IF(OR(I102="",J102=""),"Nicht berechenbar",IF(K102&gt;Parameter!$B$13,"Überschritten",IF(K102&gt;0,"Beobachten","Im Ziel")))))</f>
        <v/>
      </c>
      <c r="M102" s="23" t="n"/>
      <c r="O102">
        <f>""</f>
        <v/>
      </c>
    </row>
    <row r="103" ht="21" customHeight="1">
      <c r="A103" s="30" t="n"/>
      <c r="B103" s="20">
        <f>IF(A103="","",TEXT(A103,"MM.YYYY"))</f>
        <v/>
      </c>
      <c r="C103" s="21" t="n"/>
      <c r="D103" s="35" t="n"/>
      <c r="E103" s="35" t="n"/>
      <c r="F103" s="35" t="n"/>
      <c r="G103" s="35" t="n"/>
      <c r="H103" s="31">
        <f>IF(COUNTA(A103,C103:G103)=0,"",IF(COUNTA(E103:G103)=0,"",SUM(E103:G103)))</f>
        <v/>
      </c>
      <c r="I103" s="33">
        <f>IF(OR(D103="",H103=""),"",IFERROR(H103/D103,""))</f>
        <v/>
      </c>
      <c r="J103" s="33">
        <f>IF(C103="","",IFERROR(VLOOKUP(C103,Parameter!$A$5:$B$9,2,FALSE),""))</f>
        <v/>
      </c>
      <c r="K103" s="33">
        <f>IF(OR(I103="",J103=""),"",I103-J103)</f>
        <v/>
      </c>
      <c r="L103" s="20">
        <f>IF(COUNTA(A103,C103:G103)=0,"",IF(OR(A103="",C103="",D103="",E103=""),"Eingabe fehlt",IF(OR(I103="",J103=""),"Nicht berechenbar",IF(K103&gt;Parameter!$B$13,"Überschritten",IF(K103&gt;0,"Beobachten","Im Ziel")))))</f>
        <v/>
      </c>
      <c r="M103" s="23" t="n"/>
      <c r="O103">
        <f>""</f>
        <v/>
      </c>
    </row>
    <row r="104" ht="21" customHeight="1">
      <c r="A104" s="30" t="n"/>
      <c r="B104" s="16">
        <f>IF(A104="","",TEXT(A104,"MM.YYYY"))</f>
        <v/>
      </c>
      <c r="C104" s="21" t="n"/>
      <c r="D104" s="35" t="n"/>
      <c r="E104" s="35" t="n"/>
      <c r="F104" s="35" t="n"/>
      <c r="G104" s="35" t="n"/>
      <c r="H104" s="32">
        <f>IF(COUNTA(A104,C104:G104)=0,"",IF(COUNTA(E104:G104)=0,"",SUM(E104:G104)))</f>
        <v/>
      </c>
      <c r="I104" s="34">
        <f>IF(OR(D104="",H104=""),"",IFERROR(H104/D104,""))</f>
        <v/>
      </c>
      <c r="J104" s="34">
        <f>IF(C104="","",IFERROR(VLOOKUP(C104,Parameter!$A$5:$B$9,2,FALSE),""))</f>
        <v/>
      </c>
      <c r="K104" s="34">
        <f>IF(OR(I104="",J104=""),"",I104-J104)</f>
        <v/>
      </c>
      <c r="L104" s="16">
        <f>IF(COUNTA(A104,C104:G104)=0,"",IF(OR(A104="",C104="",D104="",E104=""),"Eingabe fehlt",IF(OR(I104="",J104=""),"Nicht berechenbar",IF(K104&gt;Parameter!$B$13,"Überschritten",IF(K104&gt;0,"Beobachten","Im Ziel")))))</f>
        <v/>
      </c>
      <c r="M104" s="23" t="n"/>
      <c r="O104">
        <f>""</f>
        <v/>
      </c>
    </row>
  </sheetData>
  <autoFilter ref="A4:M104"/>
  <mergeCells count="1">
    <mergeCell ref="A1:M1"/>
  </mergeCells>
  <conditionalFormatting sqref="L5:L104">
    <cfRule type="expression" priority="1" dxfId="0">
      <formula>$L5="Überschritten"</formula>
    </cfRule>
    <cfRule type="expression" priority="2" dxfId="2">
      <formula>$L5="Beobachten"</formula>
    </cfRule>
    <cfRule type="expression" priority="3" dxfId="2">
      <formula>$L5="Eingabe fehlt"</formula>
    </cfRule>
    <cfRule type="expression" priority="4" dxfId="0">
      <formula>$L5="Nicht berechenbar"</formula>
    </cfRule>
    <cfRule type="expression" priority="5" dxfId="1">
      <formula>$L5="Im Ziel"</formula>
    </cfRule>
  </conditionalFormatting>
  <dataValidations count="4">
    <dataValidation sqref="A5:A104" showErrorMessage="1" showInputMessage="1" allowBlank="1" errorTitle="Ungültiges Datum" error="Bitte ein Datum innerhalb der Grenzen im Blatt Parameter eingeben." promptTitle="Monatsbeginn" prompt="Für eine eindeutige Monatsauswertung den ersten Kalendertag des Monats verwenden." type="date" operator="between">
      <formula1>$O$13</formula1>
      <formula2>$O$14</formula2>
    </dataValidation>
    <dataValidation sqref="C5:C104" showErrorMessage="1" showInputMessage="1" allowBlank="1" errorTitle="Ungültiger Betriebsbereich" error="Bitte einen Betriebsbereich aus der Liste auswählen." type="list">
      <formula1>$O$5:$O$9</formula1>
    </dataValidation>
    <dataValidation sqref="D5:D104" showErrorMessage="1" showInputMessage="1" allowBlank="1" errorTitle="Unplausibler Umsatz" error="Der Umsatz muss größer als null sein und unter der Höchstgrenze im Blatt Parameter liegen." type="decimal" operator="between">
      <formula1>0.01</formula1>
      <formula2>$O$12</formula2>
    </dataValidation>
    <dataValidation sqref="E5:G104" showErrorMessage="1" showInputMessage="1" allowBlank="1" errorTitle="Unplausible Personalkosten" error="Bitte einen nicht negativen Betrag unterhalb der Höchstgrenze im Blatt Parameter eingeben." type="decimal" operator="between">
      <formula1>0</formula1>
      <formula2>$O$12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E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64" customWidth="1" min="3" max="3"/>
    <col width="27" customWidth="1" min="4" max="4"/>
    <col width="3" customWidth="1" min="5" max="5"/>
  </cols>
  <sheetData>
    <row r="1" ht="26" customHeight="1">
      <c r="A1" s="1" t="inlineStr">
        <is>
          <t>Veränderbare Parameter und Auswahllisten</t>
        </is>
      </c>
    </row>
    <row r="2" ht="24" customHeight="1">
      <c r="A2" s="2" t="inlineStr">
        <is>
          <t>Gelb markierte Werte sind Annahmen und können an den fiktiven Betrieb angepasst werden.</t>
        </is>
      </c>
    </row>
    <row r="3"/>
    <row r="4">
      <c r="A4" s="19" t="inlineStr">
        <is>
          <t>Betriebsbereich</t>
        </is>
      </c>
      <c r="B4" s="19" t="inlineStr">
        <is>
          <t>Zielquote</t>
        </is>
      </c>
      <c r="C4" s="19" t="n"/>
      <c r="D4" s="19" t="inlineStr">
        <is>
          <t>Auswahl für Übersicht</t>
        </is>
      </c>
    </row>
    <row r="5">
      <c r="A5" s="21" t="inlineStr">
        <is>
          <t>Restaurant</t>
        </is>
      </c>
      <c r="B5" s="36" t="n">
        <v>0.31</v>
      </c>
      <c r="D5" s="6" t="inlineStr">
        <is>
          <t>Alle</t>
        </is>
      </c>
    </row>
    <row r="6">
      <c r="A6" s="21" t="inlineStr">
        <is>
          <t>Bar</t>
        </is>
      </c>
      <c r="B6" s="36" t="n">
        <v>0.27</v>
      </c>
      <c r="D6" s="7">
        <f>IF(A5="","",A5)</f>
        <v/>
      </c>
    </row>
    <row r="7">
      <c r="A7" s="21" t="inlineStr">
        <is>
          <t>Catering</t>
        </is>
      </c>
      <c r="B7" s="36" t="n">
        <v>0.29</v>
      </c>
      <c r="D7" s="6">
        <f>IF(A6="","",A6)</f>
        <v/>
      </c>
    </row>
    <row r="8">
      <c r="A8" s="21" t="inlineStr">
        <is>
          <t>Veranstaltung</t>
        </is>
      </c>
      <c r="B8" s="36" t="n">
        <v>0.3</v>
      </c>
      <c r="D8" s="7">
        <f>IF(A7="","",A7)</f>
        <v/>
      </c>
    </row>
    <row r="9">
      <c r="A9" s="21" t="inlineStr">
        <is>
          <t>Außer-Haus</t>
        </is>
      </c>
      <c r="B9" s="36" t="n">
        <v>0.25</v>
      </c>
      <c r="D9" s="6">
        <f>IF(A8="","",A8)</f>
        <v/>
      </c>
    </row>
    <row r="10">
      <c r="D10" s="7">
        <f>IF(A9="","",A9)</f>
        <v/>
      </c>
    </row>
    <row r="11">
      <c r="D11" s="25">
        <f>""</f>
        <v/>
      </c>
    </row>
    <row r="12">
      <c r="A12" s="19" t="inlineStr">
        <is>
          <t>Parameter</t>
        </is>
      </c>
      <c r="B12" s="19" t="inlineStr">
        <is>
          <t>Wert</t>
        </is>
      </c>
      <c r="C12" s="19" t="inlineStr">
        <is>
          <t>Bedeutung</t>
        </is>
      </c>
      <c r="D12" s="25">
        <f>""</f>
        <v/>
      </c>
    </row>
    <row r="13" ht="35" customHeight="1">
      <c r="A13" s="6" t="inlineStr">
        <is>
          <t>Warnschwelle oberhalb Zielquote</t>
        </is>
      </c>
      <c r="B13" s="36" t="n">
        <v>0.03</v>
      </c>
      <c r="C13" s="26" t="inlineStr">
        <is>
          <t>Abweichung, ab der die Bewertung „Überschritten“ erscheint.</t>
        </is>
      </c>
      <c r="D13" s="25">
        <f>""</f>
        <v/>
      </c>
    </row>
    <row r="14" ht="35" customHeight="1">
      <c r="A14" s="7" t="inlineStr">
        <is>
          <t>Höchstbetrag je Eingabefeld</t>
        </is>
      </c>
      <c r="B14" s="35" t="n">
        <v>1000000</v>
      </c>
      <c r="C14" s="27" t="inlineStr">
        <is>
          <t>Plausibilitätsgrenze für Umsatz und einzelne Kostenfelder.</t>
        </is>
      </c>
      <c r="D14" s="25">
        <f>""</f>
        <v/>
      </c>
    </row>
    <row r="15" ht="35" customHeight="1">
      <c r="A15" s="6" t="inlineStr">
        <is>
          <t>Frühestes zulässiges Datum</t>
        </is>
      </c>
      <c r="B15" s="30" t="n">
        <v>45292</v>
      </c>
      <c r="C15" s="26" t="inlineStr">
        <is>
          <t>Untere Datumsgrenze für Erfassung und Auswertung.</t>
        </is>
      </c>
      <c r="D15" s="25">
        <f>""</f>
        <v/>
      </c>
    </row>
    <row r="16" ht="35" customHeight="1">
      <c r="A16" s="7" t="inlineStr">
        <is>
          <t>Spätestes zulässiges Datum</t>
        </is>
      </c>
      <c r="B16" s="30" t="n">
        <v>47483</v>
      </c>
      <c r="C16" s="27" t="inlineStr">
        <is>
          <t>Obere Datumsgrenze für Erfassung und Auswertung.</t>
        </is>
      </c>
      <c r="D16" s="25">
        <f>""</f>
        <v/>
      </c>
    </row>
  </sheetData>
  <mergeCells count="1">
    <mergeCell ref="A1:E1"/>
  </mergeCells>
  <dataValidations count="2">
    <dataValidation sqref="B5:B9 B13" showErrorMessage="1" showInputMessage="1" allowBlank="0" errorTitle="Ungültiger Prozentsatz" error="Bitte einen Wert zwischen 0 % und 100 % eingeben." type="decimal" operator="between">
      <formula1>0</formula1>
      <formula2>1</formula2>
    </dataValidation>
    <dataValidation sqref="B14" showErrorMessage="1" showInputMessage="1" allowBlank="0" errorTitle="Ungültige Höchstgrenze" error="Die Höchstgrenze muss größer als null sein." type="decimal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/>
  </sheetPr>
  <dimension ref="A1:F1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83" customWidth="1" min="2" max="2"/>
    <col width="64" customWidth="1" min="3" max="3"/>
    <col width="3" customWidth="1" min="4" max="4"/>
    <col width="3" customWidth="1" min="5" max="5"/>
    <col width="3" customWidth="1" min="6" max="6"/>
  </cols>
  <sheetData>
    <row r="1" ht="27" customHeight="1">
      <c r="A1" s="1" t="inlineStr">
        <is>
          <t>Hinweise zur Nutzung und Formelprüfung</t>
        </is>
      </c>
    </row>
    <row r="2" ht="24" customHeight="1">
      <c r="A2" s="2" t="inlineStr">
        <is>
          <t>Die Arbeitsmappe dient ausschließlich der internen, bearbeitbaren Auswertung fiktiver Betriebsdaten.</t>
        </is>
      </c>
    </row>
    <row r="3"/>
    <row r="4">
      <c r="A4" s="19" t="inlineStr">
        <is>
          <t>Thema</t>
        </is>
      </c>
      <c r="B4" s="19" t="inlineStr">
        <is>
          <t>Beschreibung</t>
        </is>
      </c>
    </row>
    <row r="5" ht="43" customHeight="1">
      <c r="A5" s="28" t="inlineStr">
        <is>
          <t>Eingaben</t>
        </is>
      </c>
      <c r="B5" s="26" t="inlineStr">
        <is>
          <t>Gelbe Zellen sind bearbeitbar. Umsatz und Personalkosten werden netto beziehungsweise als tatsächlich eingegebene Kostenbeträge behandelt.</t>
        </is>
      </c>
    </row>
    <row r="6" ht="43" customHeight="1">
      <c r="A6" s="29" t="inlineStr">
        <is>
          <t>Lohnquote</t>
        </is>
      </c>
      <c r="B6" s="27" t="inlineStr">
        <is>
          <t>Personalkosten gesamt aus Spalte H werden durch Umsatz netto aus Spalte D geteilt. IFERROR verhindert Fehler bei fehlendem oder nicht verwendbarem Umsatz.</t>
        </is>
      </c>
    </row>
    <row r="7" ht="43" customHeight="1">
      <c r="A7" s="28" t="inlineStr">
        <is>
          <t>Zielquote</t>
        </is>
      </c>
      <c r="B7" s="26" t="inlineStr">
        <is>
          <t>Spalte J sucht den Betriebsbereich aus Spalte C mit VLOOKUP in Parameter!A5:B9. Ein fehlender Treffer bleibt durch IFERROR leer.</t>
        </is>
      </c>
    </row>
    <row r="8" ht="43" customHeight="1">
      <c r="A8" s="29" t="inlineStr">
        <is>
          <t>Abweichung</t>
        </is>
      </c>
      <c r="B8" s="27" t="inlineStr">
        <is>
          <t>Spalte K zieht die Zielquote aus Spalte J von der berechneten Lohnquote aus Spalte I ab. Leere Quoten führen zu einer leeren Abweichung.</t>
        </is>
      </c>
    </row>
    <row r="9" ht="43" customHeight="1">
      <c r="A9" s="28" t="inlineStr">
        <is>
          <t>Bewertung</t>
        </is>
      </c>
      <c r="B9" s="26" t="inlineStr">
        <is>
          <t>Spalte L vergleicht die Abweichung mit Parameter!B13. Fehlende Pflichtangaben und nicht berechenbare Quoten werden ausdrücklich gemeldet.</t>
        </is>
      </c>
    </row>
    <row r="10" ht="43" customHeight="1">
      <c r="A10" s="29" t="inlineStr">
        <is>
          <t>Übersicht</t>
        </is>
      </c>
      <c r="B10" s="27" t="inlineStr">
        <is>
          <t>Die Kennzahlen verwenden die vorbereiteten Bereiche Erfassung!A5:A104 bis Erfassung!L5:L104 und berücksichtigen den gewählten Zeitraum sowie den gewählten Betriebsbereich.</t>
        </is>
      </c>
    </row>
    <row r="11" ht="43" customHeight="1">
      <c r="A11" s="28" t="inlineStr">
        <is>
          <t>Grenzen</t>
        </is>
      </c>
      <c r="B11" s="26" t="inlineStr">
        <is>
          <t>Zielquoten, Warnschwelle, Höchstbetrag und Datumsgrenzen sind veränderbare Annahmen. Sie stellen keine garantierten Branchenwerte oder verbindlichen Vorgaben dar.</t>
        </is>
      </c>
    </row>
    <row r="12" ht="43" customHeight="1">
      <c r="A12" s="29" t="inlineStr">
        <is>
          <t>Abgrenzung</t>
        </is>
      </c>
      <c r="B12" s="27" t="inlineStr">
        <is>
          <t>Keine ERP-Funktion, Echtzeitsynchronisierung, amtliche Auswertung, Zertifizierung, Rechtsberatung oder Steuerberatung.</t>
        </is>
      </c>
    </row>
    <row r="13"/>
    <row r="14"/>
    <row r="15">
      <c r="A15" s="19" t="inlineStr">
        <is>
          <t>Prüfzeile</t>
        </is>
      </c>
      <c r="B15" s="19" t="inlineStr">
        <is>
          <t>Formelbezüge</t>
        </is>
      </c>
      <c r="C15" s="19" t="inlineStr">
        <is>
          <t>Verhalten bei leeren Zellen</t>
        </is>
      </c>
    </row>
    <row r="16" ht="76" customHeight="1">
      <c r="A16" s="28" t="inlineStr">
        <is>
          <t>Erste vorbereitete Zeile 5</t>
        </is>
      </c>
      <c r="B16" s="26" t="inlineStr">
        <is>
          <t>H5 summiert E5:G5; I5 teilt H5 durch D5; J5 sucht C5 in Parameter!A5:B9; K5 berechnet I5-J5; L5 bewertet mit Parameter!B13.</t>
        </is>
      </c>
      <c r="C16" s="26" t="inlineStr">
        <is>
          <t>Ohne fachliche Eingabe bleiben B5 sowie H5:L5 leer. Teilweise Eingaben erzeugen in L5 die Warnung „Eingabe fehlt“.</t>
        </is>
      </c>
    </row>
    <row r="17" ht="76" customHeight="1">
      <c r="A17" s="29" t="inlineStr">
        <is>
          <t>Mittlere vorbereitete Zeile 54</t>
        </is>
      </c>
      <c r="B17" s="27" t="inlineStr">
        <is>
          <t>H54 summiert E54:G54; I54 teilt H54 durch D54; J54 sucht C54 in Parameter!A5:B9; K54 berechnet I54-J54; L54 bewertet mit Parameter!B13.</t>
        </is>
      </c>
      <c r="C17" s="27" t="inlineStr">
        <is>
          <t>Die Formeln bleiben bei einer vollständig leeren Zeile optisch leer; Division und Suche sind mit IFERROR abgesichert.</t>
        </is>
      </c>
    </row>
    <row r="18" ht="76" customHeight="1">
      <c r="A18" s="28" t="inlineStr">
        <is>
          <t>Letzte vorbereitete Zeile 104</t>
        </is>
      </c>
      <c r="B18" s="26" t="inlineStr">
        <is>
          <t>H104 summiert E104:G104; I104 teilt H104 durch D104; J104 sucht C104 in Parameter!A5:B9; K104 berechnet I104-J104; L104 bewertet mit Parameter!B13.</t>
        </is>
      </c>
      <c r="C18" s="26" t="inlineStr">
        <is>
          <t>Auch die letzte vorbereitete Zeile ist vollständig formatiert, validiert, gefiltert und gegen leere Eingaben abgesichert.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Gastronomie-Fachverlag</dc:creator>
  <dc:title xmlns:dc="http://purl.org/dc/elements/1.1/">Lohnquote Gastronomie Excel</dc:title>
  <dc:subject xmlns:dc="http://purl.org/dc/elements/1.1/">Personalkostenquote nach Zeitraum und Betriebsbereich</dc:subject>
  <dcterms:created xmlns:dcterms="http://purl.org/dc/terms/" xmlns:xsi="http://www.w3.org/2001/XMLSchema-instance" xsi:type="dcterms:W3CDTF">2026-09-09T00:14:30Z</dcterms:created>
  <dcterms:modified xmlns:dcterms="http://purl.org/dc/terms/" xmlns:xsi="http://www.w3.org/2001/XMLSchema-instance" xsi:type="dcterms:W3CDTF">2026-09-09T00:14:30Z</dcterms:modified>
</cp:coreProperties>
</file>