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roduktionsläufe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#,##0.00 &quot;kWh&quot;"/>
    <numFmt numFmtId="166" formatCode="#,##0.00 [$€-407]"/>
    <numFmt numFmtId="167" formatCode="0.0%"/>
    <numFmt numFmtId="168" formatCode="#,##0.000 [$€-407]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6616D"/>
      <sz val="10"/>
    </font>
    <font>
      <name val="Aptos"/>
      <b val="1"/>
      <color rgb="00FFFFFF"/>
      <sz val="10"/>
    </font>
    <font>
      <name val="Aptos"/>
      <color rgb="001F2933"/>
      <sz val="10"/>
    </font>
    <font>
      <name val="Aptos"/>
      <b val="1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A84F2A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3" fontId="4" fillId="5" borderId="1" applyAlignment="1" pivotButton="0" quotePrefix="0" xfId="0">
      <alignment horizontal="right" vertical="center"/>
    </xf>
    <xf numFmtId="3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4" fontId="4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3" fontId="4" fillId="3" borderId="1" applyAlignment="1" pivotButton="0" quotePrefix="0" xfId="0">
      <alignment horizontal="center" vertical="center"/>
    </xf>
    <xf numFmtId="4" fontId="4" fillId="3" borderId="1" applyAlignment="1" pivotButton="0" quotePrefix="0" xfId="0">
      <alignment horizontal="right" vertical="center"/>
    </xf>
    <xf numFmtId="3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68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/>
    </xf>
    <xf numFmtId="4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8" fontId="4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Energiekosten nach Kategorie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'Übersicht'!B17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'Übersicht'!$A$18:$A$22</f>
            </numRef>
          </cat>
          <val>
            <numRef>
              <f>'Übersicht'!$B$18:$B$22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Energiekosten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5220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roduktionslaeufeTabelle" displayName="ProduktionslaeufeTabelle" ref="A4:T104" headerRowCount="1">
  <autoFilter ref="A4:T104"/>
  <tableColumns count="20">
    <tableColumn id="1" name="Lauf-ID"/>
    <tableColumn id="2" name="Datum"/>
    <tableColumn id="3" name="Gericht"/>
    <tableColumn id="4" name="Kategorie"/>
    <tableColumn id="5" name="Zuständigkeit"/>
    <tableColumn id="6" name="Portionen"/>
    <tableColumn id="7" name="Gerät / Verfahren"/>
    <tableColumn id="8" name="Energieträger"/>
    <tableColumn id="9" name="Leistung kW"/>
    <tableColumn id="10" name="Laufzeit Minuten"/>
    <tableColumn id="11" name="Auslastungsfaktor"/>
    <tableColumn id="12" name="Verbrauch manuell kWh"/>
    <tableColumn id="13" name="Verbrauch berechnet kWh"/>
    <tableColumn id="14" name="Verbrauch verwendet kWh"/>
    <tableColumn id="15" name="Tarif €/kWh"/>
    <tableColumn id="16" name="Energiekosten"/>
    <tableColumn id="17" name="Kosten je Portion"/>
    <tableColumn id="18" name="Energie je Portion kWh"/>
    <tableColumn id="19" name="Warnstatus"/>
    <tableColumn id="20" name="Notiz"/>
  </tableColumns>
</table>
</file>

<file path=xl/tables/table2.xml><?xml version="1.0" encoding="utf-8"?>
<table xmlns="http://schemas.openxmlformats.org/spreadsheetml/2006/main" id="2" name="TarifeTabelle" displayName="TarifeTabelle" ref="A4:B7" headerRowCount="1">
  <autoFilter ref="A4:B7"/>
  <tableColumns count="2">
    <tableColumn id="1" name="Energieträger"/>
    <tableColumn id="2" name="Tarif €/kWh"/>
  </tableColumns>
</table>
</file>

<file path=xl/tables/table3.xml><?xml version="1.0" encoding="utf-8"?>
<table xmlns="http://schemas.openxmlformats.org/spreadsheetml/2006/main" id="3" name="KategorienTabelle" displayName="KategorienTabelle" ref="D4:D9" headerRowCount="1">
  <autoFilter ref="D4:D9"/>
  <tableColumns count="1">
    <tableColumn id="4" name="Gerichtskategorie"/>
  </tableColumns>
</table>
</file>

<file path=xl/tables/table4.xml><?xml version="1.0" encoding="utf-8"?>
<table xmlns="http://schemas.openxmlformats.org/spreadsheetml/2006/main" id="4" name="ZustaendigkeitenTabelle" displayName="ZustaendigkeitenTabelle" ref="F4:F7" headerRowCount="1">
  <autoFilter ref="F4:F7"/>
  <tableColumns count="1">
    <tableColumn id="6" name="Fiktive Zuständigkeit"/>
  </tableColumns>
</table>
</file>

<file path=xl/tables/table5.xml><?xml version="1.0" encoding="utf-8"?>
<table xmlns="http://schemas.openxmlformats.org/spreadsheetml/2006/main" id="5" name="GeraeteTabelle" displayName="GeraeteTabelle" ref="H4:H11" headerRowCount="1">
  <autoFilter ref="H4:H11"/>
  <tableColumns count="1">
    <tableColumn id="8" name="Gerät / Verfahren"/>
  </tableColumns>
</table>
</file>

<file path=xl/tables/table6.xml><?xml version="1.0" encoding="utf-8"?>
<table xmlns="http://schemas.openxmlformats.org/spreadsheetml/2006/main" id="6" name="AnnahmenTabelle" displayName="AnnahmenTabelle" ref="K4:N9" headerRowCount="1">
  <autoFilter ref="K4:N9"/>
  <tableColumns count="4">
    <tableColumn id="11" name="Parameter"/>
    <tableColumn id="12" name="Wert"/>
    <tableColumn id="13" name="Einheit"/>
    <tableColumn id="14" name="Hinwei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Relationship Type="http://schemas.openxmlformats.org/officeDocument/2006/relationships/table" Target="/xl/tables/table6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8" customWidth="1" min="3" max="3"/>
    <col width="52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8" customHeight="1">
      <c r="A1" s="1" t="inlineStr">
        <is>
          <t>Übersicht Energiekosten pro Gericht</t>
        </is>
      </c>
    </row>
    <row r="2" ht="24" customHeight="1">
      <c r="A2" s="2" t="inlineStr">
        <is>
          <t>Berechnete Auswertung des fiktiven Betriebs Kupferlöffel; keine Echtzeitsynchronisierung oder ERP-Funktion.</t>
        </is>
      </c>
    </row>
    <row r="3"/>
    <row r="4" ht="30" customHeight="1">
      <c r="A4" s="3" t="inlineStr">
        <is>
          <t>Kennzahl</t>
        </is>
      </c>
      <c r="B4" s="3" t="inlineStr">
        <is>
          <t>Wert</t>
        </is>
      </c>
      <c r="C4" s="3" t="inlineStr">
        <is>
          <t>Einheit</t>
        </is>
      </c>
      <c r="D4" s="3" t="inlineStr">
        <is>
          <t>Quelle / Einordnung</t>
        </is>
      </c>
    </row>
    <row r="5">
      <c r="A5" s="4" t="inlineStr">
        <is>
          <t>Auswertungsstichtag</t>
        </is>
      </c>
      <c r="B5" s="38">
        <f>IF(Parameter!$L$9="","",Parameter!$L$9)</f>
        <v/>
      </c>
      <c r="C5" s="6" t="inlineStr">
        <is>
          <t>Datum</t>
        </is>
      </c>
      <c r="D5" s="7" t="inlineStr">
        <is>
          <t>Veränderbarer Wert aus Parameter!L9</t>
        </is>
      </c>
    </row>
    <row r="6">
      <c r="A6" s="8" t="inlineStr">
        <is>
          <t>Frühestes Produktionsdatum</t>
        </is>
      </c>
      <c r="B6" s="39">
        <f>IF(COUNT('Produktionsläufe'!$B$5:$B$104)=0,"",MIN('Produktionsläufe'!$B$5:$B$104))</f>
        <v/>
      </c>
      <c r="C6" s="10" t="inlineStr">
        <is>
          <t>Datum</t>
        </is>
      </c>
      <c r="D6" s="11" t="inlineStr">
        <is>
          <t>Minimum aus Produktionsläufe, Spalte B</t>
        </is>
      </c>
    </row>
    <row r="7">
      <c r="A7" s="4" t="inlineStr">
        <is>
          <t>Letztes Produktionsdatum</t>
        </is>
      </c>
      <c r="B7" s="38">
        <f>IF(COUNT('Produktionsläufe'!$B$5:$B$104)=0,"",MAX('Produktionsläufe'!$B$5:$B$104))</f>
        <v/>
      </c>
      <c r="C7" s="6" t="inlineStr">
        <is>
          <t>Datum</t>
        </is>
      </c>
      <c r="D7" s="7" t="inlineStr">
        <is>
          <t>Maximum aus Produktionsläufe, Spalte B</t>
        </is>
      </c>
    </row>
    <row r="8">
      <c r="A8" s="8" t="inlineStr">
        <is>
          <t>Erfasste Produktionsläufe</t>
        </is>
      </c>
      <c r="B8" s="12">
        <f>IF(COUNTIF('Produktionsläufe'!$A$5:$A$104,"&lt;&gt;")=0,"",COUNTIF('Produktionsläufe'!$A$5:$A$104,"&lt;&gt;"))</f>
        <v/>
      </c>
      <c r="C8" s="10" t="inlineStr">
        <is>
          <t>Läufe</t>
        </is>
      </c>
      <c r="D8" s="11" t="inlineStr">
        <is>
          <t>Nicht leere Lauf-IDs aus Spalte A</t>
        </is>
      </c>
    </row>
    <row r="9">
      <c r="A9" s="4" t="inlineStr">
        <is>
          <t>Gesamtportionen</t>
        </is>
      </c>
      <c r="B9" s="13">
        <f>IF($B$8="","",SUM('Produktionsläufe'!$F$5:$F$104))</f>
        <v/>
      </c>
      <c r="C9" s="6" t="inlineStr">
        <is>
          <t>Portionen</t>
        </is>
      </c>
      <c r="D9" s="7" t="inlineStr">
        <is>
          <t>Summe aus Spalte F</t>
        </is>
      </c>
    </row>
    <row r="10">
      <c r="A10" s="8" t="inlineStr">
        <is>
          <t>Verwendete Energie</t>
        </is>
      </c>
      <c r="B10" s="40">
        <f>IF($B$8="","",SUM('Produktionsläufe'!$N$5:$N$104))</f>
        <v/>
      </c>
      <c r="C10" s="10" t="inlineStr">
        <is>
          <t>kWh</t>
        </is>
      </c>
      <c r="D10" s="11" t="inlineStr">
        <is>
          <t>Summe des verwendeten Verbrauchs aus Spalte N</t>
        </is>
      </c>
    </row>
    <row r="11">
      <c r="A11" s="4" t="inlineStr">
        <is>
          <t>Energiekosten gesamt</t>
        </is>
      </c>
      <c r="B11" s="15">
        <f>IF($B$8="","",SUM('Produktionsläufe'!$P$5:$P$104))</f>
        <v/>
      </c>
      <c r="C11" s="6" t="inlineStr">
        <is>
          <t>€</t>
        </is>
      </c>
      <c r="D11" s="7" t="inlineStr">
        <is>
          <t>Summe der Energiekosten aus Spalte P</t>
        </is>
      </c>
    </row>
    <row r="12">
      <c r="A12" s="8" t="inlineStr">
        <is>
          <t>Gewichtete Kosten je Portion</t>
        </is>
      </c>
      <c r="B12" s="16">
        <f>IF($B$8="","",IFERROR($B$11/$B$9,""))</f>
        <v/>
      </c>
      <c r="C12" s="10" t="inlineStr">
        <is>
          <t>€/Portion</t>
        </is>
      </c>
      <c r="D12" s="11" t="inlineStr">
        <is>
          <t>Gesamtkosten geteilt durch Gesamtportionen</t>
        </is>
      </c>
    </row>
    <row r="13">
      <c r="A13" s="4" t="inlineStr">
        <is>
          <t>Gewichtete Energie je Portion</t>
        </is>
      </c>
      <c r="B13" s="17">
        <f>IF($B$8="","",IFERROR($B$10/$B$9,""))</f>
        <v/>
      </c>
      <c r="C13" s="6" t="inlineStr">
        <is>
          <t>kWh/Portion</t>
        </is>
      </c>
      <c r="D13" s="7" t="inlineStr">
        <is>
          <t>Gesamtenergie geteilt durch Gesamtportionen</t>
        </is>
      </c>
    </row>
    <row r="14">
      <c r="A14" s="8" t="inlineStr">
        <is>
          <t>Läufe mit Warnstatus</t>
        </is>
      </c>
      <c r="B14" s="12">
        <f>IF($B$8="","",COUNTIFS('Produktionsläufe'!$S$5:$S$104,"&lt;&gt;",'Produktionsläufe'!$S$5:$S$104,"&lt;&gt;OK"))</f>
        <v/>
      </c>
      <c r="C14" s="10" t="inlineStr">
        <is>
          <t>Läufe</t>
        </is>
      </c>
      <c r="D14" s="11" t="inlineStr">
        <is>
          <t>Nicht leere Statuswerte ungleich OK aus Spalte S</t>
        </is>
      </c>
    </row>
    <row r="15"/>
    <row r="16"/>
    <row r="17" ht="30" customHeight="1">
      <c r="A17" s="18" t="inlineStr">
        <is>
          <t>Kategorie</t>
        </is>
      </c>
      <c r="B17" s="18" t="inlineStr">
        <is>
          <t>Energiekosten</t>
        </is>
      </c>
      <c r="C17" s="18" t="inlineStr">
        <is>
          <t>Portionen</t>
        </is>
      </c>
      <c r="D17" s="18" t="inlineStr">
        <is>
          <t>Kosten je Portion</t>
        </is>
      </c>
    </row>
    <row r="18">
      <c r="A18" s="19" t="inlineStr">
        <is>
          <t>Hauptgericht</t>
        </is>
      </c>
      <c r="B18" s="16">
        <f>IF(COUNTIF('Produktionsläufe'!$D$5:$D$104,A18)=0,"",SUMIF('Produktionsläufe'!$D$5:$D$104,A18,'Produktionsläufe'!$P$5:$P$104))</f>
        <v/>
      </c>
      <c r="C18" s="12">
        <f>IF(COUNTIF('Produktionsläufe'!$D$5:$D$104,A18)=0,"",SUMIF('Produktionsläufe'!$D$5:$D$104,A18,'Produktionsläufe'!$F$5:$F$104))</f>
        <v/>
      </c>
      <c r="D18" s="16">
        <f>IF(OR(B18="",C18=""),"",IFERROR(B18/C18,""))</f>
        <v/>
      </c>
    </row>
    <row r="19">
      <c r="A19" s="20" t="inlineStr">
        <is>
          <t>Beilage</t>
        </is>
      </c>
      <c r="B19" s="15">
        <f>IF(COUNTIF('Produktionsläufe'!$D$5:$D$104,A19)=0,"",SUMIF('Produktionsläufe'!$D$5:$D$104,A19,'Produktionsläufe'!$P$5:$P$104))</f>
        <v/>
      </c>
      <c r="C19" s="13">
        <f>IF(COUNTIF('Produktionsläufe'!$D$5:$D$104,A19)=0,"",SUMIF('Produktionsläufe'!$D$5:$D$104,A19,'Produktionsläufe'!$F$5:$F$104))</f>
        <v/>
      </c>
      <c r="D19" s="15">
        <f>IF(OR(B19="",C19=""),"",IFERROR(B19/C19,""))</f>
        <v/>
      </c>
    </row>
    <row r="20">
      <c r="A20" s="19" t="inlineStr">
        <is>
          <t>Backware</t>
        </is>
      </c>
      <c r="B20" s="16">
        <f>IF(COUNTIF('Produktionsläufe'!$D$5:$D$104,A20)=0,"",SUMIF('Produktionsläufe'!$D$5:$D$104,A20,'Produktionsläufe'!$P$5:$P$104))</f>
        <v/>
      </c>
      <c r="C20" s="12">
        <f>IF(COUNTIF('Produktionsläufe'!$D$5:$D$104,A20)=0,"",SUMIF('Produktionsläufe'!$D$5:$D$104,A20,'Produktionsläufe'!$F$5:$F$104))</f>
        <v/>
      </c>
      <c r="D20" s="16">
        <f>IF(OR(B20="",C20=""),"",IFERROR(B20/C20,""))</f>
        <v/>
      </c>
    </row>
    <row r="21">
      <c r="A21" s="20" t="inlineStr">
        <is>
          <t>Dessert</t>
        </is>
      </c>
      <c r="B21" s="15">
        <f>IF(COUNTIF('Produktionsläufe'!$D$5:$D$104,A21)=0,"",SUMIF('Produktionsläufe'!$D$5:$D$104,A21,'Produktionsläufe'!$P$5:$P$104))</f>
        <v/>
      </c>
      <c r="C21" s="13">
        <f>IF(COUNTIF('Produktionsläufe'!$D$5:$D$104,A21)=0,"",SUMIF('Produktionsläufe'!$D$5:$D$104,A21,'Produktionsläufe'!$F$5:$F$104))</f>
        <v/>
      </c>
      <c r="D21" s="15">
        <f>IF(OR(B21="",C21=""),"",IFERROR(B21/C21,""))</f>
        <v/>
      </c>
    </row>
    <row r="22">
      <c r="A22" s="19" t="inlineStr">
        <is>
          <t>Vorbereitung</t>
        </is>
      </c>
      <c r="B22" s="16">
        <f>IF(COUNTIF('Produktionsläufe'!$D$5:$D$104,A22)=0,"",SUMIF('Produktionsläufe'!$D$5:$D$104,A22,'Produktionsläufe'!$P$5:$P$104))</f>
        <v/>
      </c>
      <c r="C22" s="12">
        <f>IF(COUNTIF('Produktionsläufe'!$D$5:$D$104,A22)=0,"",SUMIF('Produktionsläufe'!$D$5:$D$104,A22,'Produktionsläufe'!$F$5:$F$104))</f>
        <v/>
      </c>
      <c r="D22" s="16">
        <f>IF(OR(B22="",C22=""),"",IFERROR(B22/C22,""))</f>
        <v/>
      </c>
    </row>
    <row r="23"/>
    <row r="24"/>
    <row r="25" ht="32" customHeight="1">
      <c r="A25" s="18" t="inlineStr">
        <is>
          <t>Warnstatus</t>
        </is>
      </c>
      <c r="B25" s="18" t="inlineStr">
        <is>
          <t>Anzahl</t>
        </is>
      </c>
      <c r="C25" s="18" t="inlineStr">
        <is>
          <t>Anteil</t>
        </is>
      </c>
      <c r="D25" s="18" t="inlineStr">
        <is>
          <t>Empfohlene interne Prüfung</t>
        </is>
      </c>
    </row>
    <row r="26">
      <c r="A26" s="19" t="inlineStr">
        <is>
          <t>Angaben fehlen</t>
        </is>
      </c>
      <c r="B26" s="12">
        <f>IF($B$8="","",COUNTIF('Produktionsläufe'!$S$5:$S$104,A26))</f>
        <v/>
      </c>
      <c r="C26" s="21">
        <f>IF(OR(B26="",$B$8=""),"",IFERROR(B26/$B$8,""))</f>
        <v/>
      </c>
      <c r="D26" s="11" t="inlineStr">
        <is>
          <t>Pflichtangaben im Produktionslauf ergänzen.</t>
        </is>
      </c>
    </row>
    <row r="27">
      <c r="A27" s="20" t="inlineStr">
        <is>
          <t>Tarif fehlt</t>
        </is>
      </c>
      <c r="B27" s="13">
        <f>IF($B$8="","",COUNTIF('Produktionsläufe'!$S$5:$S$104,A27))</f>
        <v/>
      </c>
      <c r="C27" s="22">
        <f>IF(OR(B27="",$B$8=""),"",IFERROR(B27/$B$8,""))</f>
        <v/>
      </c>
      <c r="D27" s="7" t="inlineStr">
        <is>
          <t>Tarifannahme im Blatt Parameter prüfen.</t>
        </is>
      </c>
    </row>
    <row r="28">
      <c r="A28" s="19" t="inlineStr">
        <is>
          <t>Kapazität prüfen</t>
        </is>
      </c>
      <c r="B28" s="12">
        <f>IF($B$8="","",COUNTIF('Produktionsläufe'!$S$5:$S$104,A28))</f>
        <v/>
      </c>
      <c r="C28" s="21">
        <f>IF(OR(B28="",$B$8=""),"",IFERROR(B28/$B$8,""))</f>
        <v/>
      </c>
      <c r="D28" s="11" t="inlineStr">
        <is>
          <t>Betriebliche Kapazitätsannahme prüfen.</t>
        </is>
      </c>
    </row>
    <row r="29">
      <c r="A29" s="20" t="inlineStr">
        <is>
          <t>Portionszahl prüfen</t>
        </is>
      </c>
      <c r="B29" s="13">
        <f>IF($B$8="","",COUNTIF('Produktionsläufe'!$S$5:$S$104,A29))</f>
        <v/>
      </c>
      <c r="C29" s="22">
        <f>IF(OR(B29="",$B$8=""),"",IFERROR(B29/$B$8,""))</f>
        <v/>
      </c>
      <c r="D29" s="7" t="inlineStr">
        <is>
          <t>Portionszahl und Verbrauchswerte prüfen.</t>
        </is>
      </c>
    </row>
    <row r="30">
      <c r="A30" s="19" t="inlineStr">
        <is>
          <t>Kosten/Portion hoch</t>
        </is>
      </c>
      <c r="B30" s="12">
        <f>IF($B$8="","",COUNTIF('Produktionsläufe'!$S$5:$S$104,A30))</f>
        <v/>
      </c>
      <c r="C30" s="21">
        <f>IF(OR(B30="",$B$8=""),"",IFERROR(B30/$B$8,""))</f>
        <v/>
      </c>
      <c r="D30" s="11" t="inlineStr">
        <is>
          <t>Laufgröße, Verfahren und Tarifannahme prüfen.</t>
        </is>
      </c>
    </row>
    <row r="31">
      <c r="A31" s="20" t="inlineStr">
        <is>
          <t>Energie/Portion hoch</t>
        </is>
      </c>
      <c r="B31" s="13">
        <f>IF($B$8="","",COUNTIF('Produktionsläufe'!$S$5:$S$104,A31))</f>
        <v/>
      </c>
      <c r="C31" s="22">
        <f>IF(OR(B31="",$B$8=""),"",IFERROR(B31/$B$8,""))</f>
        <v/>
      </c>
      <c r="D31" s="7" t="inlineStr">
        <is>
          <t>Laufgröße, Laufzeit und Auslastung prüfen.</t>
        </is>
      </c>
    </row>
    <row r="32">
      <c r="A32" s="19" t="inlineStr">
        <is>
          <t>Kosten und Energie hoch</t>
        </is>
      </c>
      <c r="B32" s="12">
        <f>IF($B$8="","",COUNTIF('Produktionsläufe'!$S$5:$S$104,A32))</f>
        <v/>
      </c>
      <c r="C32" s="21">
        <f>IF(OR(B32="",$B$8=""),"",IFERROR(B32/$B$8,""))</f>
        <v/>
      </c>
      <c r="D32" s="11" t="inlineStr">
        <is>
          <t>Kosten- und Energieannahmen gemeinsam prüfen.</t>
        </is>
      </c>
    </row>
    <row r="33">
      <c r="A33" s="20" t="inlineStr">
        <is>
          <t>Auslastung prüfen</t>
        </is>
      </c>
      <c r="B33" s="13">
        <f>IF($B$8="","",COUNTIF('Produktionsläufe'!$S$5:$S$104,A33))</f>
        <v/>
      </c>
      <c r="C33" s="22">
        <f>IF(OR(B33="",$B$8=""),"",IFERROR(B33/$B$8,""))</f>
        <v/>
      </c>
      <c r="D33" s="7" t="inlineStr">
        <is>
          <t>Auslastungsfaktor und Produktionsplanung prüfen.</t>
        </is>
      </c>
    </row>
  </sheetData>
  <mergeCells count="1">
    <mergeCell ref="A1:L1"/>
  </mergeCells>
  <conditionalFormatting sqref="B14">
    <cfRule type="expression" priority="1" dxfId="0" stopIfTrue="1">
      <formula>AND(ISNUMBER(B14),B14&gt;0)</formula>
    </cfRule>
  </conditionalFormatting>
  <conditionalFormatting sqref="B26:C33">
    <cfRule type="expression" priority="2" dxfId="0" stopIfTrue="1">
      <formula>AND(ISNUMBER($B26),$B26&gt;0)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5" customWidth="1" min="3" max="3"/>
    <col width="18" customWidth="1" min="4" max="4"/>
    <col width="21" customWidth="1" min="5" max="5"/>
    <col width="12" customWidth="1" min="6" max="6"/>
    <col width="22" customWidth="1" min="7" max="7"/>
    <col width="16" customWidth="1" min="8" max="8"/>
    <col width="14" customWidth="1" min="9" max="9"/>
    <col width="15" customWidth="1" min="10" max="10"/>
    <col width="18" customWidth="1" min="11" max="11"/>
    <col width="20" customWidth="1" min="12" max="12"/>
    <col width="21" customWidth="1" min="13" max="13"/>
    <col width="20" customWidth="1" min="14" max="14"/>
    <col width="15" customWidth="1" min="15" max="15"/>
    <col width="17" customWidth="1" min="16" max="16"/>
    <col width="19" customWidth="1" min="17" max="17"/>
    <col width="21" customWidth="1" min="18" max="18"/>
    <col width="27" customWidth="1" min="19" max="19"/>
    <col width="42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28" customHeight="1">
      <c r="A1" s="1" t="inlineStr">
        <is>
          <t>Energiekosten je Produktionslauf und Gericht</t>
        </is>
      </c>
    </row>
    <row r="2" ht="24" customHeight="1">
      <c r="A2" s="2" t="inlineStr">
        <is>
          <t>Fiktivbetrieb Kupferlöffel · Gelbe Zellen sind Eingaben; Formeln und Warnungen gelten für die Zeilen 5 bis 104.</t>
        </is>
      </c>
    </row>
    <row r="3"/>
    <row r="4" ht="42" customHeight="1">
      <c r="A4" s="3" t="inlineStr">
        <is>
          <t>Lauf-ID</t>
        </is>
      </c>
      <c r="B4" s="3" t="inlineStr">
        <is>
          <t>Datum</t>
        </is>
      </c>
      <c r="C4" s="3" t="inlineStr">
        <is>
          <t>Gericht</t>
        </is>
      </c>
      <c r="D4" s="3" t="inlineStr">
        <is>
          <t>Kategorie</t>
        </is>
      </c>
      <c r="E4" s="3" t="inlineStr">
        <is>
          <t>Zuständigkeit</t>
        </is>
      </c>
      <c r="F4" s="3" t="inlineStr">
        <is>
          <t>Portionen</t>
        </is>
      </c>
      <c r="G4" s="3" t="inlineStr">
        <is>
          <t>Gerät / Verfahren</t>
        </is>
      </c>
      <c r="H4" s="3" t="inlineStr">
        <is>
          <t>Energieträger</t>
        </is>
      </c>
      <c r="I4" s="3" t="inlineStr">
        <is>
          <t>Leistung kW</t>
        </is>
      </c>
      <c r="J4" s="3" t="inlineStr">
        <is>
          <t>Laufzeit Minuten</t>
        </is>
      </c>
      <c r="K4" s="3" t="inlineStr">
        <is>
          <t>Auslastungsfaktor</t>
        </is>
      </c>
      <c r="L4" s="3" t="inlineStr">
        <is>
          <t>Verbrauch manuell kWh</t>
        </is>
      </c>
      <c r="M4" s="3" t="inlineStr">
        <is>
          <t>Verbrauch berechnet kWh</t>
        </is>
      </c>
      <c r="N4" s="3" t="inlineStr">
        <is>
          <t>Verbrauch verwendet kWh</t>
        </is>
      </c>
      <c r="O4" s="3" t="inlineStr">
        <is>
          <t>Tarif €/kWh</t>
        </is>
      </c>
      <c r="P4" s="3" t="inlineStr">
        <is>
          <t>Energiekosten</t>
        </is>
      </c>
      <c r="Q4" s="3" t="inlineStr">
        <is>
          <t>Kosten je Portion</t>
        </is>
      </c>
      <c r="R4" s="3" t="inlineStr">
        <is>
          <t>Energie je Portion kWh</t>
        </is>
      </c>
      <c r="S4" s="3" t="inlineStr">
        <is>
          <t>Warnstatus</t>
        </is>
      </c>
      <c r="T4" s="3" t="inlineStr">
        <is>
          <t>Notiz</t>
        </is>
      </c>
      <c r="U4" t="inlineStr">
        <is>
          <t>Kategorien-Hilfsbereich</t>
        </is>
      </c>
      <c r="V4" t="inlineStr">
        <is>
          <t>Energieträger-Hilfsbereich</t>
        </is>
      </c>
      <c r="W4" t="inlineStr">
        <is>
          <t>Zuständigkeiten-Hilfsbereich</t>
        </is>
      </c>
      <c r="X4" t="inlineStr">
        <is>
          <t>Geräte-Hilfsbereich</t>
        </is>
      </c>
    </row>
    <row r="5" ht="28" customHeight="1">
      <c r="A5" s="23" t="inlineStr">
        <is>
          <t>FIK-2026-001</t>
        </is>
      </c>
      <c r="B5" s="41" t="n">
        <v>46228</v>
      </c>
      <c r="C5" s="25" t="inlineStr">
        <is>
          <t>FIK-Linsentopf</t>
        </is>
      </c>
      <c r="D5" s="23" t="inlineStr">
        <is>
          <t>Hauptgericht</t>
        </is>
      </c>
      <c r="E5" s="23" t="inlineStr">
        <is>
          <t>Fiktivteam Kupfer</t>
        </is>
      </c>
      <c r="F5" s="26" t="n">
        <v>80</v>
      </c>
      <c r="G5" s="25" t="inlineStr">
        <is>
          <t>Induktionskessel</t>
        </is>
      </c>
      <c r="H5" s="23" t="inlineStr">
        <is>
          <t>Strom</t>
        </is>
      </c>
      <c r="I5" s="27" t="n">
        <v>12</v>
      </c>
      <c r="J5" s="28" t="n">
        <v>95</v>
      </c>
      <c r="K5" s="29" t="n">
        <v>0.75</v>
      </c>
      <c r="L5" s="27" t="n"/>
      <c r="M5" s="17">
        <f>IF(OR(I5="",J5="",K5=""),"",I5*J5/60*K5)</f>
        <v/>
      </c>
      <c r="N5" s="17">
        <f>IF(AND(L5="",M5=""),"",IF(L5&lt;&gt;"",L5,M5))</f>
        <v/>
      </c>
      <c r="O5" s="42">
        <f>IF(H5="","",IFERROR(IF(VLOOKUP(H5,Parameter!$A$5:$B$7,2,FALSE)="","",VLOOKUP(H5,Parameter!$A$5:$B$7,2,FALSE)),""))</f>
        <v/>
      </c>
      <c r="P5" s="15">
        <f>IF(OR(N5="",O5=""),"",N5*O5)</f>
        <v/>
      </c>
      <c r="Q5" s="15">
        <f>IF(OR(P5="",F5=""),"",IFERROR(P5/F5,""))</f>
        <v/>
      </c>
      <c r="R5" s="17">
        <f>IF(OR(N5="",F5=""),"",IFERROR(N5/F5,""))</f>
        <v/>
      </c>
      <c r="S5" s="6">
        <f>IF(COUNTA(A5:L5,T5)=0,"",IF(OR(A5="",B5="",C5="",D5="",E5="",F5="",G5="",H5="",AND(L5="",OR(I5="",J5="",K5=""))),"Angaben fehlen",IF(O5="","Tarif fehlt",IF(F5&gt;Parameter!$L$7,"Kapazität prüfen",IF(Q5="","Portionszahl prüfen",IF(AND(Q5&gt;Parameter!$L$5,R5&gt;Parameter!$L$6),"Kosten und Energie hoch",IF(Q5&gt;Parameter!$L$5,"Kosten/Portion hoch",IF(R5&gt;Parameter!$L$6,"Energie/Portion hoch",IF(AND(K5&lt;&gt;"",K5&lt;Parameter!$L$8),"Auslastung prüfen","OK")))))))))</f>
        <v/>
      </c>
      <c r="T5" s="25" t="inlineStr">
        <is>
          <t>Fiktiver Standardlauf ohne manuelle Verbrauchsangabe.</t>
        </is>
      </c>
      <c r="U5">
        <f>Parameter!D5</f>
        <v/>
      </c>
      <c r="V5">
        <f>Parameter!A5</f>
        <v/>
      </c>
      <c r="W5">
        <f>Parameter!F5</f>
        <v/>
      </c>
      <c r="X5">
        <f>Parameter!H5</f>
        <v/>
      </c>
    </row>
    <row r="6" ht="28" customHeight="1">
      <c r="A6" s="23" t="inlineStr">
        <is>
          <t>FIK-2026-002</t>
        </is>
      </c>
      <c r="B6" s="41" t="n">
        <v>46233</v>
      </c>
      <c r="C6" s="25" t="inlineStr">
        <is>
          <t>FIK-Fladenbrot</t>
        </is>
      </c>
      <c r="D6" s="23" t="inlineStr">
        <is>
          <t>Backware</t>
        </is>
      </c>
      <c r="E6" s="23" t="inlineStr">
        <is>
          <t>Fiktivteam Mohn</t>
        </is>
      </c>
      <c r="F6" s="26" t="n">
        <v>520</v>
      </c>
      <c r="G6" s="25" t="inlineStr">
        <is>
          <t>Kombidämpfer</t>
        </is>
      </c>
      <c r="H6" s="23" t="inlineStr">
        <is>
          <t>Strom</t>
        </is>
      </c>
      <c r="I6" s="27" t="n">
        <v>18</v>
      </c>
      <c r="J6" s="28" t="n">
        <v>70</v>
      </c>
      <c r="K6" s="29" t="n">
        <v>0.8</v>
      </c>
      <c r="L6" s="27" t="n">
        <v>17.5</v>
      </c>
      <c r="M6" s="31">
        <f>IF(OR(I6="",J6="",K6=""),"",I6*J6/60*K6)</f>
        <v/>
      </c>
      <c r="N6" s="31">
        <f>IF(AND(L6="",M6=""),"",IF(L6&lt;&gt;"",L6,M6))</f>
        <v/>
      </c>
      <c r="O6" s="43">
        <f>IF(H6="","",IFERROR(IF(VLOOKUP(H6,Parameter!$A$5:$B$7,2,FALSE)="","",VLOOKUP(H6,Parameter!$A$5:$B$7,2,FALSE)),""))</f>
        <v/>
      </c>
      <c r="P6" s="16">
        <f>IF(OR(N6="",O6=""),"",N6*O6)</f>
        <v/>
      </c>
      <c r="Q6" s="16">
        <f>IF(OR(P6="",F6=""),"",IFERROR(P6/F6,""))</f>
        <v/>
      </c>
      <c r="R6" s="31">
        <f>IF(OR(N6="",F6=""),"",IFERROR(N6/F6,""))</f>
        <v/>
      </c>
      <c r="S6" s="10">
        <f>IF(COUNTA(A6:L6,T6)=0,"",IF(OR(A6="",B6="",C6="",D6="",E6="",F6="",G6="",H6="",AND(L6="",OR(I6="",J6="",K6=""))),"Angaben fehlen",IF(O6="","Tarif fehlt",IF(F6&gt;Parameter!$L$7,"Kapazität prüfen",IF(Q6="","Portionszahl prüfen",IF(AND(Q6&gt;Parameter!$L$5,R6&gt;Parameter!$L$6),"Kosten und Energie hoch",IF(Q6&gt;Parameter!$L$5,"Kosten/Portion hoch",IF(R6&gt;Parameter!$L$6,"Energie/Portion hoch",IF(AND(K6&lt;&gt;"",K6&lt;Parameter!$L$8),"Auslastung prüfen","OK")))))))))</f>
        <v/>
      </c>
      <c r="T6" s="25" t="inlineStr">
        <is>
          <t>Fiktiver Testfall für die veränderbare Kapazitätsgrenze.</t>
        </is>
      </c>
      <c r="U6">
        <f>Parameter!D6</f>
        <v/>
      </c>
      <c r="V6">
        <f>Parameter!A6</f>
        <v/>
      </c>
      <c r="W6">
        <f>Parameter!F6</f>
        <v/>
      </c>
      <c r="X6">
        <f>Parameter!H6</f>
        <v/>
      </c>
    </row>
    <row r="7" ht="28" customHeight="1">
      <c r="A7" s="23" t="inlineStr">
        <is>
          <t>FIK-2026-003</t>
        </is>
      </c>
      <c r="B7" s="41" t="n">
        <v>46238</v>
      </c>
      <c r="C7" s="25" t="inlineStr">
        <is>
          <t>FIK-Gemüsejus</t>
        </is>
      </c>
      <c r="D7" s="23" t="inlineStr">
        <is>
          <t>Vorbereitung</t>
        </is>
      </c>
      <c r="E7" s="23" t="inlineStr">
        <is>
          <t>Fiktivteam Linden</t>
        </is>
      </c>
      <c r="F7" s="26" t="n">
        <v>8</v>
      </c>
      <c r="G7" s="25" t="inlineStr">
        <is>
          <t>Kippbratpfanne</t>
        </is>
      </c>
      <c r="H7" s="23" t="inlineStr">
        <is>
          <t>Strom</t>
        </is>
      </c>
      <c r="I7" s="27" t="n">
        <v>15</v>
      </c>
      <c r="J7" s="28" t="n">
        <v>60</v>
      </c>
      <c r="K7" s="29" t="n">
        <v>0.65</v>
      </c>
      <c r="L7" s="27" t="n"/>
      <c r="M7" s="17">
        <f>IF(OR(I7="",J7="",K7=""),"",I7*J7/60*K7)</f>
        <v/>
      </c>
      <c r="N7" s="17">
        <f>IF(AND(L7="",M7=""),"",IF(L7&lt;&gt;"",L7,M7))</f>
        <v/>
      </c>
      <c r="O7" s="42">
        <f>IF(H7="","",IFERROR(IF(VLOOKUP(H7,Parameter!$A$5:$B$7,2,FALSE)="","",VLOOKUP(H7,Parameter!$A$5:$B$7,2,FALSE)),""))</f>
        <v/>
      </c>
      <c r="P7" s="15">
        <f>IF(OR(N7="",O7=""),"",N7*O7)</f>
        <v/>
      </c>
      <c r="Q7" s="15">
        <f>IF(OR(P7="",F7=""),"",IFERROR(P7/F7,""))</f>
        <v/>
      </c>
      <c r="R7" s="17">
        <f>IF(OR(N7="",F7=""),"",IFERROR(N7/F7,""))</f>
        <v/>
      </c>
      <c r="S7" s="6">
        <f>IF(COUNTA(A7:L7,T7)=0,"",IF(OR(A7="",B7="",C7="",D7="",E7="",F7="",G7="",H7="",AND(L7="",OR(I7="",J7="",K7=""))),"Angaben fehlen",IF(O7="","Tarif fehlt",IF(F7&gt;Parameter!$L$7,"Kapazität prüfen",IF(Q7="","Portionszahl prüfen",IF(AND(Q7&gt;Parameter!$L$5,R7&gt;Parameter!$L$6),"Kosten und Energie hoch",IF(Q7&gt;Parameter!$L$5,"Kosten/Portion hoch",IF(R7&gt;Parameter!$L$6,"Energie/Portion hoch",IF(AND(K7&lt;&gt;"",K7&lt;Parameter!$L$8),"Auslastung prüfen","OK")))))))))</f>
        <v/>
      </c>
      <c r="T7" s="25" t="inlineStr">
        <is>
          <t>Fiktiver Kleinlauf zur Prüfung beider Kostenschwellen.</t>
        </is>
      </c>
      <c r="U7">
        <f>Parameter!D7</f>
        <v/>
      </c>
      <c r="V7">
        <f>Parameter!A7</f>
        <v/>
      </c>
      <c r="W7">
        <f>Parameter!F7</f>
        <v/>
      </c>
      <c r="X7">
        <f>Parameter!H7</f>
        <v/>
      </c>
    </row>
    <row r="8" ht="28" customHeight="1">
      <c r="A8" s="23" t="inlineStr">
        <is>
          <t>FIK-2026-004</t>
        </is>
      </c>
      <c r="B8" s="41" t="n">
        <v>46243</v>
      </c>
      <c r="C8" s="25" t="inlineStr">
        <is>
          <t>FIK-Kartoffelgratin</t>
        </is>
      </c>
      <c r="D8" s="23" t="inlineStr">
        <is>
          <t>Beilage</t>
        </is>
      </c>
      <c r="E8" s="23" t="inlineStr">
        <is>
          <t>Fiktivteam Kupfer</t>
        </is>
      </c>
      <c r="F8" s="26" t="n">
        <v>60</v>
      </c>
      <c r="G8" s="25" t="inlineStr">
        <is>
          <t>Kombidämpfer</t>
        </is>
      </c>
      <c r="H8" s="23" t="inlineStr">
        <is>
          <t>Strom</t>
        </is>
      </c>
      <c r="I8" s="27" t="n">
        <v>18</v>
      </c>
      <c r="J8" s="28" t="n">
        <v>75</v>
      </c>
      <c r="K8" s="29" t="n">
        <v>0.85</v>
      </c>
      <c r="L8" s="27" t="n"/>
      <c r="M8" s="31">
        <f>IF(OR(I8="",J8="",K8=""),"",I8*J8/60*K8)</f>
        <v/>
      </c>
      <c r="N8" s="31">
        <f>IF(AND(L8="",M8=""),"",IF(L8&lt;&gt;"",L8,M8))</f>
        <v/>
      </c>
      <c r="O8" s="43">
        <f>IF(H8="","",IFERROR(IF(VLOOKUP(H8,Parameter!$A$5:$B$7,2,FALSE)="","",VLOOKUP(H8,Parameter!$A$5:$B$7,2,FALSE)),""))</f>
        <v/>
      </c>
      <c r="P8" s="16">
        <f>IF(OR(N8="",O8=""),"",N8*O8)</f>
        <v/>
      </c>
      <c r="Q8" s="16">
        <f>IF(OR(P8="",F8=""),"",IFERROR(P8/F8,""))</f>
        <v/>
      </c>
      <c r="R8" s="31">
        <f>IF(OR(N8="",F8=""),"",IFERROR(N8/F8,""))</f>
        <v/>
      </c>
      <c r="S8" s="10">
        <f>IF(COUNTA(A8:L8,T8)=0,"",IF(OR(A8="",B8="",C8="",D8="",E8="",F8="",G8="",H8="",AND(L8="",OR(I8="",J8="",K8=""))),"Angaben fehlen",IF(O8="","Tarif fehlt",IF(F8&gt;Parameter!$L$7,"Kapazität prüfen",IF(Q8="","Portionszahl prüfen",IF(AND(Q8&gt;Parameter!$L$5,R8&gt;Parameter!$L$6),"Kosten und Energie hoch",IF(Q8&gt;Parameter!$L$5,"Kosten/Portion hoch",IF(R8&gt;Parameter!$L$6,"Energie/Portion hoch",IF(AND(K8&lt;&gt;"",K8&lt;Parameter!$L$8),"Auslastung prüfen","OK")))))))))</f>
        <v/>
      </c>
      <c r="T8" s="25" t="inlineStr">
        <is>
          <t>Fiktiver Produktionslauf.</t>
        </is>
      </c>
      <c r="U8">
        <f>Parameter!D8</f>
        <v/>
      </c>
      <c r="V8">
        <f>Parameter!A5</f>
        <v/>
      </c>
      <c r="W8">
        <f>Parameter!F5</f>
        <v/>
      </c>
      <c r="X8">
        <f>Parameter!H8</f>
        <v/>
      </c>
    </row>
    <row r="9" ht="28" customHeight="1">
      <c r="A9" s="23" t="inlineStr">
        <is>
          <t>FIK-2026-005</t>
        </is>
      </c>
      <c r="B9" s="41" t="n">
        <v>46248</v>
      </c>
      <c r="C9" s="25" t="inlineStr">
        <is>
          <t>FIK-Birnenkompott</t>
        </is>
      </c>
      <c r="D9" s="23" t="inlineStr">
        <is>
          <t>Dessert</t>
        </is>
      </c>
      <c r="E9" s="23" t="inlineStr">
        <is>
          <t>Fiktivteam Mohn</t>
        </is>
      </c>
      <c r="F9" s="26" t="n">
        <v>10</v>
      </c>
      <c r="G9" s="25" t="inlineStr">
        <is>
          <t>Gasherd</t>
        </is>
      </c>
      <c r="H9" s="23" t="inlineStr">
        <is>
          <t>Erdgas</t>
        </is>
      </c>
      <c r="I9" s="27" t="n">
        <v>20</v>
      </c>
      <c r="J9" s="28" t="n">
        <v>50</v>
      </c>
      <c r="K9" s="29" t="n">
        <v>0.7</v>
      </c>
      <c r="L9" s="27" t="n"/>
      <c r="M9" s="17">
        <f>IF(OR(I9="",J9="",K9=""),"",I9*J9/60*K9)</f>
        <v/>
      </c>
      <c r="N9" s="17">
        <f>IF(AND(L9="",M9=""),"",IF(L9&lt;&gt;"",L9,M9))</f>
        <v/>
      </c>
      <c r="O9" s="42">
        <f>IF(H9="","",IFERROR(IF(VLOOKUP(H9,Parameter!$A$5:$B$7,2,FALSE)="","",VLOOKUP(H9,Parameter!$A$5:$B$7,2,FALSE)),""))</f>
        <v/>
      </c>
      <c r="P9" s="15">
        <f>IF(OR(N9="",O9=""),"",N9*O9)</f>
        <v/>
      </c>
      <c r="Q9" s="15">
        <f>IF(OR(P9="",F9=""),"",IFERROR(P9/F9,""))</f>
        <v/>
      </c>
      <c r="R9" s="17">
        <f>IF(OR(N9="",F9=""),"",IFERROR(N9/F9,""))</f>
        <v/>
      </c>
      <c r="S9" s="6">
        <f>IF(COUNTA(A9:L9,T9)=0,"",IF(OR(A9="",B9="",C9="",D9="",E9="",F9="",G9="",H9="",AND(L9="",OR(I9="",J9="",K9=""))),"Angaben fehlen",IF(O9="","Tarif fehlt",IF(F9&gt;Parameter!$L$7,"Kapazität prüfen",IF(Q9="","Portionszahl prüfen",IF(AND(Q9&gt;Parameter!$L$5,R9&gt;Parameter!$L$6),"Kosten und Energie hoch",IF(Q9&gt;Parameter!$L$5,"Kosten/Portion hoch",IF(R9&gt;Parameter!$L$6,"Energie/Portion hoch",IF(AND(K9&lt;&gt;"",K9&lt;Parameter!$L$8),"Auslastung prüfen","OK")))))))))</f>
        <v/>
      </c>
      <c r="T9" s="25" t="inlineStr">
        <is>
          <t>Fiktiver Testfall für Energie je Portion.</t>
        </is>
      </c>
      <c r="U9">
        <f>Parameter!D9</f>
        <v/>
      </c>
      <c r="V9">
        <f>Parameter!A6</f>
        <v/>
      </c>
      <c r="W9">
        <f>Parameter!F6</f>
        <v/>
      </c>
      <c r="X9">
        <f>Parameter!H9</f>
        <v/>
      </c>
    </row>
    <row r="10" ht="28" customHeight="1">
      <c r="A10" s="23" t="inlineStr">
        <is>
          <t>FIK-2026-006</t>
        </is>
      </c>
      <c r="B10" s="41" t="n">
        <v>46253</v>
      </c>
      <c r="C10" s="25" t="inlineStr">
        <is>
          <t>FIK-Pilzragout</t>
        </is>
      </c>
      <c r="D10" s="23" t="inlineStr">
        <is>
          <t>Hauptgericht</t>
        </is>
      </c>
      <c r="E10" s="23" t="inlineStr">
        <is>
          <t>Fiktivteam Linden</t>
        </is>
      </c>
      <c r="F10" s="26" t="n">
        <v>6</v>
      </c>
      <c r="G10" s="25" t="inlineStr">
        <is>
          <t>Gasherd</t>
        </is>
      </c>
      <c r="H10" s="23" t="inlineStr">
        <is>
          <t>Erdgas</t>
        </is>
      </c>
      <c r="I10" s="27" t="n">
        <v>28</v>
      </c>
      <c r="J10" s="28" t="n">
        <v>90</v>
      </c>
      <c r="K10" s="29" t="n">
        <v>0.9</v>
      </c>
      <c r="L10" s="27" t="n"/>
      <c r="M10" s="31">
        <f>IF(OR(I10="",J10="",K10=""),"",I10*J10/60*K10)</f>
        <v/>
      </c>
      <c r="N10" s="31">
        <f>IF(AND(L10="",M10=""),"",IF(L10&lt;&gt;"",L10,M10))</f>
        <v/>
      </c>
      <c r="O10" s="43">
        <f>IF(H10="","",IFERROR(IF(VLOOKUP(H10,Parameter!$A$5:$B$7,2,FALSE)="","",VLOOKUP(H10,Parameter!$A$5:$B$7,2,FALSE)),""))</f>
        <v/>
      </c>
      <c r="P10" s="16">
        <f>IF(OR(N10="",O10=""),"",N10*O10)</f>
        <v/>
      </c>
      <c r="Q10" s="16">
        <f>IF(OR(P10="",F10=""),"",IFERROR(P10/F10,""))</f>
        <v/>
      </c>
      <c r="R10" s="31">
        <f>IF(OR(N10="",F10=""),"",IFERROR(N10/F10,""))</f>
        <v/>
      </c>
      <c r="S10" s="10">
        <f>IF(COUNTA(A10:L10,T10)=0,"",IF(OR(A10="",B10="",C10="",D10="",E10="",F10="",G10="",H10="",AND(L10="",OR(I10="",J10="",K10=""))),"Angaben fehlen",IF(O10="","Tarif fehlt",IF(F10&gt;Parameter!$L$7,"Kapazität prüfen",IF(Q10="","Portionszahl prüfen",IF(AND(Q10&gt;Parameter!$L$5,R10&gt;Parameter!$L$6),"Kosten und Energie hoch",IF(Q10&gt;Parameter!$L$5,"Kosten/Portion hoch",IF(R10&gt;Parameter!$L$6,"Energie/Portion hoch",IF(AND(K10&lt;&gt;"",K10&lt;Parameter!$L$8),"Auslastung prüfen","OK")))))))))</f>
        <v/>
      </c>
      <c r="T10" s="25" t="inlineStr">
        <is>
          <t>Fiktiver Kleinlauf mit auffälligem Energieeinsatz.</t>
        </is>
      </c>
      <c r="U10">
        <f>Parameter!D5</f>
        <v/>
      </c>
      <c r="V10">
        <f>Parameter!A7</f>
        <v/>
      </c>
      <c r="W10">
        <f>Parameter!F7</f>
        <v/>
      </c>
      <c r="X10">
        <f>Parameter!H10</f>
        <v/>
      </c>
    </row>
    <row r="11" ht="28" customHeight="1">
      <c r="A11" s="23" t="inlineStr">
        <is>
          <t>FIK-2026-007</t>
        </is>
      </c>
      <c r="B11" s="41" t="n">
        <v>46258</v>
      </c>
      <c r="C11" s="25" t="inlineStr">
        <is>
          <t>FIK-Kräuterbrösel</t>
        </is>
      </c>
      <c r="D11" s="23" t="inlineStr">
        <is>
          <t>Vorbereitung</t>
        </is>
      </c>
      <c r="E11" s="23" t="inlineStr">
        <is>
          <t>Fiktivteam Kupfer</t>
        </is>
      </c>
      <c r="F11" s="26" t="n">
        <v>120</v>
      </c>
      <c r="G11" s="25" t="inlineStr">
        <is>
          <t>Heißluftofen</t>
        </is>
      </c>
      <c r="H11" s="23" t="inlineStr">
        <is>
          <t>Strom</t>
        </is>
      </c>
      <c r="I11" s="27" t="n">
        <v>10</v>
      </c>
      <c r="J11" s="28" t="n">
        <v>25</v>
      </c>
      <c r="K11" s="29" t="n">
        <v>0.25</v>
      </c>
      <c r="L11" s="27" t="n"/>
      <c r="M11" s="17">
        <f>IF(OR(I11="",J11="",K11=""),"",I11*J11/60*K11)</f>
        <v/>
      </c>
      <c r="N11" s="17">
        <f>IF(AND(L11="",M11=""),"",IF(L11&lt;&gt;"",L11,M11))</f>
        <v/>
      </c>
      <c r="O11" s="42">
        <f>IF(H11="","",IFERROR(IF(VLOOKUP(H11,Parameter!$A$5:$B$7,2,FALSE)="","",VLOOKUP(H11,Parameter!$A$5:$B$7,2,FALSE)),""))</f>
        <v/>
      </c>
      <c r="P11" s="15">
        <f>IF(OR(N11="",O11=""),"",N11*O11)</f>
        <v/>
      </c>
      <c r="Q11" s="15">
        <f>IF(OR(P11="",F11=""),"",IFERROR(P11/F11,""))</f>
        <v/>
      </c>
      <c r="R11" s="17">
        <f>IF(OR(N11="",F11=""),"",IFERROR(N11/F11,""))</f>
        <v/>
      </c>
      <c r="S11" s="6">
        <f>IF(COUNTA(A11:L11,T11)=0,"",IF(OR(A11="",B11="",C11="",D11="",E11="",F11="",G11="",H11="",AND(L11="",OR(I11="",J11="",K11=""))),"Angaben fehlen",IF(O11="","Tarif fehlt",IF(F11&gt;Parameter!$L$7,"Kapazität prüfen",IF(Q11="","Portionszahl prüfen",IF(AND(Q11&gt;Parameter!$L$5,R11&gt;Parameter!$L$6),"Kosten und Energie hoch",IF(Q11&gt;Parameter!$L$5,"Kosten/Portion hoch",IF(R11&gt;Parameter!$L$6,"Energie/Portion hoch",IF(AND(K11&lt;&gt;"",K11&lt;Parameter!$L$8),"Auslastung prüfen","OK")))))))))</f>
        <v/>
      </c>
      <c r="T11" s="25" t="inlineStr">
        <is>
          <t>Fiktiver Testfall für niedrige Auslastung.</t>
        </is>
      </c>
      <c r="U11">
        <f>Parameter!D6</f>
        <v/>
      </c>
      <c r="V11">
        <f>Parameter!A5</f>
        <v/>
      </c>
      <c r="W11">
        <f>Parameter!F5</f>
        <v/>
      </c>
      <c r="X11">
        <f>Parameter!H11</f>
        <v/>
      </c>
    </row>
    <row r="12" ht="28" customHeight="1">
      <c r="A12" s="23" t="inlineStr">
        <is>
          <t>FIK-2026-008</t>
        </is>
      </c>
      <c r="B12" s="41" t="n">
        <v>46263</v>
      </c>
      <c r="C12" s="25" t="inlineStr">
        <is>
          <t>FIK-Ofenpolenta</t>
        </is>
      </c>
      <c r="D12" s="23" t="inlineStr">
        <is>
          <t>Beilage</t>
        </is>
      </c>
      <c r="E12" s="23" t="inlineStr">
        <is>
          <t>Fiktivteam Mohn</t>
        </is>
      </c>
      <c r="F12" s="26" t="n">
        <v>45</v>
      </c>
      <c r="G12" s="25" t="inlineStr">
        <is>
          <t>Kombidämpfer</t>
        </is>
      </c>
      <c r="H12" s="23" t="inlineStr">
        <is>
          <t>Strom</t>
        </is>
      </c>
      <c r="I12" s="27" t="n">
        <v>18</v>
      </c>
      <c r="J12" s="28" t="n">
        <v>65</v>
      </c>
      <c r="K12" s="29" t="n">
        <v>0.75</v>
      </c>
      <c r="L12" s="27" t="n">
        <v>15.2</v>
      </c>
      <c r="M12" s="31">
        <f>IF(OR(I12="",J12="",K12=""),"",I12*J12/60*K12)</f>
        <v/>
      </c>
      <c r="N12" s="31">
        <f>IF(AND(L12="",M12=""),"",IF(L12&lt;&gt;"",L12,M12))</f>
        <v/>
      </c>
      <c r="O12" s="43">
        <f>IF(H12="","",IFERROR(IF(VLOOKUP(H12,Parameter!$A$5:$B$7,2,FALSE)="","",VLOOKUP(H12,Parameter!$A$5:$B$7,2,FALSE)),""))</f>
        <v/>
      </c>
      <c r="P12" s="16">
        <f>IF(OR(N12="",O12=""),"",N12*O12)</f>
        <v/>
      </c>
      <c r="Q12" s="16">
        <f>IF(OR(P12="",F12=""),"",IFERROR(P12/F12,""))</f>
        <v/>
      </c>
      <c r="R12" s="31">
        <f>IF(OR(N12="",F12=""),"",IFERROR(N12/F12,""))</f>
        <v/>
      </c>
      <c r="S12" s="10">
        <f>IF(COUNTA(A12:L12,T12)=0,"",IF(OR(A12="",B12="",C12="",D12="",E12="",F12="",G12="",H12="",AND(L12="",OR(I12="",J12="",K12=""))),"Angaben fehlen",IF(O12="","Tarif fehlt",IF(F12&gt;Parameter!$L$7,"Kapazität prüfen",IF(Q12="","Portionszahl prüfen",IF(AND(Q12&gt;Parameter!$L$5,R12&gt;Parameter!$L$6),"Kosten und Energie hoch",IF(Q12&gt;Parameter!$L$5,"Kosten/Portion hoch",IF(R12&gt;Parameter!$L$6,"Energie/Portion hoch",IF(AND(K12&lt;&gt;"",K12&lt;Parameter!$L$8),"Auslastung prüfen","OK")))))))))</f>
        <v/>
      </c>
      <c r="T12" s="25" t="inlineStr">
        <is>
          <t>Manueller fiktiver Verbrauch ersetzt den berechneten Wert.</t>
        </is>
      </c>
      <c r="U12">
        <f>Parameter!D7</f>
        <v/>
      </c>
      <c r="V12">
        <f>Parameter!A6</f>
        <v/>
      </c>
      <c r="W12">
        <f>Parameter!F6</f>
        <v/>
      </c>
      <c r="X12">
        <f>Parameter!H5</f>
        <v/>
      </c>
    </row>
    <row r="13" ht="28" customHeight="1">
      <c r="A13" s="23" t="inlineStr">
        <is>
          <t>FIK-2026-009</t>
        </is>
      </c>
      <c r="B13" s="41" t="n">
        <v>46268</v>
      </c>
      <c r="C13" s="25" t="inlineStr">
        <is>
          <t>FIK-Mohncreme</t>
        </is>
      </c>
      <c r="D13" s="23" t="inlineStr">
        <is>
          <t>Dessert</t>
        </is>
      </c>
      <c r="E13" s="23" t="inlineStr">
        <is>
          <t>Fiktivteam Linden</t>
        </is>
      </c>
      <c r="F13" s="26" t="n">
        <v>25</v>
      </c>
      <c r="G13" s="25" t="inlineStr">
        <is>
          <t>Schnellkühler</t>
        </is>
      </c>
      <c r="H13" s="23" t="inlineStr">
        <is>
          <t>Strom</t>
        </is>
      </c>
      <c r="I13" s="27" t="n">
        <v>4</v>
      </c>
      <c r="J13" s="28" t="n">
        <v>90</v>
      </c>
      <c r="K13" s="29" t="n">
        <v>0.8</v>
      </c>
      <c r="L13" s="27" t="n"/>
      <c r="M13" s="17">
        <f>IF(OR(I13="",J13="",K13=""),"",I13*J13/60*K13)</f>
        <v/>
      </c>
      <c r="N13" s="17">
        <f>IF(AND(L13="",M13=""),"",IF(L13&lt;&gt;"",L13,M13))</f>
        <v/>
      </c>
      <c r="O13" s="42">
        <f>IF(H13="","",IFERROR(IF(VLOOKUP(H13,Parameter!$A$5:$B$7,2,FALSE)="","",VLOOKUP(H13,Parameter!$A$5:$B$7,2,FALSE)),""))</f>
        <v/>
      </c>
      <c r="P13" s="15">
        <f>IF(OR(N13="",O13=""),"",N13*O13)</f>
        <v/>
      </c>
      <c r="Q13" s="15">
        <f>IF(OR(P13="",F13=""),"",IFERROR(P13/F13,""))</f>
        <v/>
      </c>
      <c r="R13" s="17">
        <f>IF(OR(N13="",F13=""),"",IFERROR(N13/F13,""))</f>
        <v/>
      </c>
      <c r="S13" s="6">
        <f>IF(COUNTA(A13:L13,T13)=0,"",IF(OR(A13="",B13="",C13="",D13="",E13="",F13="",G13="",H13="",AND(L13="",OR(I13="",J13="",K13=""))),"Angaben fehlen",IF(O13="","Tarif fehlt",IF(F13&gt;Parameter!$L$7,"Kapazität prüfen",IF(Q13="","Portionszahl prüfen",IF(AND(Q13&gt;Parameter!$L$5,R13&gt;Parameter!$L$6),"Kosten und Energie hoch",IF(Q13&gt;Parameter!$L$5,"Kosten/Portion hoch",IF(R13&gt;Parameter!$L$6,"Energie/Portion hoch",IF(AND(K13&lt;&gt;"",K13&lt;Parameter!$L$8),"Auslastung prüfen","OK")))))))))</f>
        <v/>
      </c>
      <c r="T13" s="25" t="inlineStr">
        <is>
          <t>Fiktiver Kühlprozess.</t>
        </is>
      </c>
      <c r="U13">
        <f>Parameter!D8</f>
        <v/>
      </c>
      <c r="V13">
        <f>Parameter!A7</f>
        <v/>
      </c>
      <c r="W13">
        <f>Parameter!F7</f>
        <v/>
      </c>
      <c r="X13">
        <f>Parameter!H6</f>
        <v/>
      </c>
    </row>
    <row r="14" ht="28" customHeight="1">
      <c r="A14" s="23" t="inlineStr">
        <is>
          <t>FIK-2026-010</t>
        </is>
      </c>
      <c r="B14" s="41" t="n">
        <v>46272</v>
      </c>
      <c r="C14" s="25" t="inlineStr">
        <is>
          <t>FIK-Suppenbasis</t>
        </is>
      </c>
      <c r="D14" s="23" t="inlineStr">
        <is>
          <t>Hauptgericht</t>
        </is>
      </c>
      <c r="E14" s="23" t="inlineStr">
        <is>
          <t>Fiktivteam Kupfer</t>
        </is>
      </c>
      <c r="F14" s="26" t="n">
        <v>50</v>
      </c>
      <c r="G14" s="25" t="inlineStr">
        <is>
          <t>Induktionskessel</t>
        </is>
      </c>
      <c r="H14" s="23" t="n"/>
      <c r="I14" s="27" t="n">
        <v>12</v>
      </c>
      <c r="J14" s="28" t="n">
        <v>60</v>
      </c>
      <c r="K14" s="29" t="n">
        <v>0.7</v>
      </c>
      <c r="L14" s="27" t="n"/>
      <c r="M14" s="31">
        <f>IF(OR(I14="",J14="",K14=""),"",I14*J14/60*K14)</f>
        <v/>
      </c>
      <c r="N14" s="31">
        <f>IF(AND(L14="",M14=""),"",IF(L14&lt;&gt;"",L14,M14))</f>
        <v/>
      </c>
      <c r="O14" s="43">
        <f>IF(H14="","",IFERROR(IF(VLOOKUP(H14,Parameter!$A$5:$B$7,2,FALSE)="","",VLOOKUP(H14,Parameter!$A$5:$B$7,2,FALSE)),""))</f>
        <v/>
      </c>
      <c r="P14" s="16">
        <f>IF(OR(N14="",O14=""),"",N14*O14)</f>
        <v/>
      </c>
      <c r="Q14" s="16">
        <f>IF(OR(P14="",F14=""),"",IFERROR(P14/F14,""))</f>
        <v/>
      </c>
      <c r="R14" s="31">
        <f>IF(OR(N14="",F14=""),"",IFERROR(N14/F14,""))</f>
        <v/>
      </c>
      <c r="S14" s="10">
        <f>IF(COUNTA(A14:L14,T14)=0,"",IF(OR(A14="",B14="",C14="",D14="",E14="",F14="",G14="",H14="",AND(L14="",OR(I14="",J14="",K14=""))),"Angaben fehlen",IF(O14="","Tarif fehlt",IF(F14&gt;Parameter!$L$7,"Kapazität prüfen",IF(Q14="","Portionszahl prüfen",IF(AND(Q14&gt;Parameter!$L$5,R14&gt;Parameter!$L$6),"Kosten und Energie hoch",IF(Q14&gt;Parameter!$L$5,"Kosten/Portion hoch",IF(R14&gt;Parameter!$L$6,"Energie/Portion hoch",IF(AND(K14&lt;&gt;"",K14&lt;Parameter!$L$8),"Auslastung prüfen","OK")))))))))</f>
        <v/>
      </c>
      <c r="T14" s="25" t="inlineStr">
        <is>
          <t>Fiktiver Testfall: Energieträger bewusst nicht ausgefüllt.</t>
        </is>
      </c>
      <c r="U14">
        <f>Parameter!D9</f>
        <v/>
      </c>
      <c r="V14">
        <f>Parameter!A5</f>
        <v/>
      </c>
      <c r="W14">
        <f>Parameter!F5</f>
        <v/>
      </c>
      <c r="X14">
        <f>Parameter!H7</f>
        <v/>
      </c>
    </row>
    <row r="15" ht="28" customHeight="1">
      <c r="A15" s="23" t="n"/>
      <c r="B15" s="41" t="n"/>
      <c r="C15" s="25" t="n"/>
      <c r="D15" s="23" t="n"/>
      <c r="E15" s="23" t="n"/>
      <c r="F15" s="26" t="n"/>
      <c r="G15" s="25" t="n"/>
      <c r="H15" s="23" t="n"/>
      <c r="I15" s="27" t="n"/>
      <c r="J15" s="28" t="n"/>
      <c r="K15" s="29" t="n"/>
      <c r="L15" s="27" t="n"/>
      <c r="M15" s="17">
        <f>IF(OR(I15="",J15="",K15=""),"",I15*J15/60*K15)</f>
        <v/>
      </c>
      <c r="N15" s="17">
        <f>IF(AND(L15="",M15=""),"",IF(L15&lt;&gt;"",L15,M15))</f>
        <v/>
      </c>
      <c r="O15" s="42">
        <f>IF(H15="","",IFERROR(IF(VLOOKUP(H15,Parameter!$A$5:$B$7,2,FALSE)="","",VLOOKUP(H15,Parameter!$A$5:$B$7,2,FALSE)),""))</f>
        <v/>
      </c>
      <c r="P15" s="15">
        <f>IF(OR(N15="",O15=""),"",N15*O15)</f>
        <v/>
      </c>
      <c r="Q15" s="15">
        <f>IF(OR(P15="",F15=""),"",IFERROR(P15/F15,""))</f>
        <v/>
      </c>
      <c r="R15" s="17">
        <f>IF(OR(N15="",F15=""),"",IFERROR(N15/F15,""))</f>
        <v/>
      </c>
      <c r="S15" s="6">
        <f>IF(COUNTA(A15:L15,T15)=0,"",IF(OR(A15="",B15="",C15="",D15="",E15="",F15="",G15="",H15="",AND(L15="",OR(I15="",J15="",K15=""))),"Angaben fehlen",IF(O15="","Tarif fehlt",IF(F15&gt;Parameter!$L$7,"Kapazität prüfen",IF(Q15="","Portionszahl prüfen",IF(AND(Q15&gt;Parameter!$L$5,R15&gt;Parameter!$L$6),"Kosten und Energie hoch",IF(Q15&gt;Parameter!$L$5,"Kosten/Portion hoch",IF(R15&gt;Parameter!$L$6,"Energie/Portion hoch",IF(AND(K15&lt;&gt;"",K15&lt;Parameter!$L$8),"Auslastung prüfen","OK")))))))))</f>
        <v/>
      </c>
      <c r="T15" s="25" t="n"/>
      <c r="U15">
        <f>Parameter!D5</f>
        <v/>
      </c>
      <c r="V15">
        <f>Parameter!A6</f>
        <v/>
      </c>
      <c r="W15">
        <f>Parameter!F6</f>
        <v/>
      </c>
      <c r="X15">
        <f>Parameter!H8</f>
        <v/>
      </c>
    </row>
    <row r="16" ht="28" customHeight="1">
      <c r="A16" s="23" t="n"/>
      <c r="B16" s="41" t="n"/>
      <c r="C16" s="25" t="n"/>
      <c r="D16" s="23" t="n"/>
      <c r="E16" s="23" t="n"/>
      <c r="F16" s="26" t="n"/>
      <c r="G16" s="25" t="n"/>
      <c r="H16" s="23" t="n"/>
      <c r="I16" s="27" t="n"/>
      <c r="J16" s="28" t="n"/>
      <c r="K16" s="29" t="n"/>
      <c r="L16" s="27" t="n"/>
      <c r="M16" s="31">
        <f>IF(OR(I16="",J16="",K16=""),"",I16*J16/60*K16)</f>
        <v/>
      </c>
      <c r="N16" s="31">
        <f>IF(AND(L16="",M16=""),"",IF(L16&lt;&gt;"",L16,M16))</f>
        <v/>
      </c>
      <c r="O16" s="43">
        <f>IF(H16="","",IFERROR(IF(VLOOKUP(H16,Parameter!$A$5:$B$7,2,FALSE)="","",VLOOKUP(H16,Parameter!$A$5:$B$7,2,FALSE)),""))</f>
        <v/>
      </c>
      <c r="P16" s="16">
        <f>IF(OR(N16="",O16=""),"",N16*O16)</f>
        <v/>
      </c>
      <c r="Q16" s="16">
        <f>IF(OR(P16="",F16=""),"",IFERROR(P16/F16,""))</f>
        <v/>
      </c>
      <c r="R16" s="31">
        <f>IF(OR(N16="",F16=""),"",IFERROR(N16/F16,""))</f>
        <v/>
      </c>
      <c r="S16" s="10">
        <f>IF(COUNTA(A16:L16,T16)=0,"",IF(OR(A16="",B16="",C16="",D16="",E16="",F16="",G16="",H16="",AND(L16="",OR(I16="",J16="",K16=""))),"Angaben fehlen",IF(O16="","Tarif fehlt",IF(F16&gt;Parameter!$L$7,"Kapazität prüfen",IF(Q16="","Portionszahl prüfen",IF(AND(Q16&gt;Parameter!$L$5,R16&gt;Parameter!$L$6),"Kosten und Energie hoch",IF(Q16&gt;Parameter!$L$5,"Kosten/Portion hoch",IF(R16&gt;Parameter!$L$6,"Energie/Portion hoch",IF(AND(K16&lt;&gt;"",K16&lt;Parameter!$L$8),"Auslastung prüfen","OK")))))))))</f>
        <v/>
      </c>
      <c r="T16" s="25" t="n"/>
      <c r="U16">
        <f>Parameter!D6</f>
        <v/>
      </c>
      <c r="V16">
        <f>Parameter!A7</f>
        <v/>
      </c>
      <c r="W16">
        <f>Parameter!F7</f>
        <v/>
      </c>
      <c r="X16">
        <f>Parameter!H9</f>
        <v/>
      </c>
    </row>
    <row r="17" ht="28" customHeight="1">
      <c r="A17" s="23" t="n"/>
      <c r="B17" s="41" t="n"/>
      <c r="C17" s="25" t="n"/>
      <c r="D17" s="23" t="n"/>
      <c r="E17" s="23" t="n"/>
      <c r="F17" s="26" t="n"/>
      <c r="G17" s="25" t="n"/>
      <c r="H17" s="23" t="n"/>
      <c r="I17" s="27" t="n"/>
      <c r="J17" s="28" t="n"/>
      <c r="K17" s="29" t="n"/>
      <c r="L17" s="27" t="n"/>
      <c r="M17" s="17">
        <f>IF(OR(I17="",J17="",K17=""),"",I17*J17/60*K17)</f>
        <v/>
      </c>
      <c r="N17" s="17">
        <f>IF(AND(L17="",M17=""),"",IF(L17&lt;&gt;"",L17,M17))</f>
        <v/>
      </c>
      <c r="O17" s="42">
        <f>IF(H17="","",IFERROR(IF(VLOOKUP(H17,Parameter!$A$5:$B$7,2,FALSE)="","",VLOOKUP(H17,Parameter!$A$5:$B$7,2,FALSE)),""))</f>
        <v/>
      </c>
      <c r="P17" s="15">
        <f>IF(OR(N17="",O17=""),"",N17*O17)</f>
        <v/>
      </c>
      <c r="Q17" s="15">
        <f>IF(OR(P17="",F17=""),"",IFERROR(P17/F17,""))</f>
        <v/>
      </c>
      <c r="R17" s="17">
        <f>IF(OR(N17="",F17=""),"",IFERROR(N17/F17,""))</f>
        <v/>
      </c>
      <c r="S17" s="6">
        <f>IF(COUNTA(A17:L17,T17)=0,"",IF(OR(A17="",B17="",C17="",D17="",E17="",F17="",G17="",H17="",AND(L17="",OR(I17="",J17="",K17=""))),"Angaben fehlen",IF(O17="","Tarif fehlt",IF(F17&gt;Parameter!$L$7,"Kapazität prüfen",IF(Q17="","Portionszahl prüfen",IF(AND(Q17&gt;Parameter!$L$5,R17&gt;Parameter!$L$6),"Kosten und Energie hoch",IF(Q17&gt;Parameter!$L$5,"Kosten/Portion hoch",IF(R17&gt;Parameter!$L$6,"Energie/Portion hoch",IF(AND(K17&lt;&gt;"",K17&lt;Parameter!$L$8),"Auslastung prüfen","OK")))))))))</f>
        <v/>
      </c>
      <c r="T17" s="25" t="n"/>
      <c r="U17">
        <f>Parameter!D7</f>
        <v/>
      </c>
      <c r="V17">
        <f>Parameter!A5</f>
        <v/>
      </c>
      <c r="W17">
        <f>Parameter!F5</f>
        <v/>
      </c>
      <c r="X17">
        <f>Parameter!H10</f>
        <v/>
      </c>
    </row>
    <row r="18" ht="28" customHeight="1">
      <c r="A18" s="23" t="n"/>
      <c r="B18" s="41" t="n"/>
      <c r="C18" s="25" t="n"/>
      <c r="D18" s="23" t="n"/>
      <c r="E18" s="23" t="n"/>
      <c r="F18" s="26" t="n"/>
      <c r="G18" s="25" t="n"/>
      <c r="H18" s="23" t="n"/>
      <c r="I18" s="27" t="n"/>
      <c r="J18" s="28" t="n"/>
      <c r="K18" s="29" t="n"/>
      <c r="L18" s="27" t="n"/>
      <c r="M18" s="31">
        <f>IF(OR(I18="",J18="",K18=""),"",I18*J18/60*K18)</f>
        <v/>
      </c>
      <c r="N18" s="31">
        <f>IF(AND(L18="",M18=""),"",IF(L18&lt;&gt;"",L18,M18))</f>
        <v/>
      </c>
      <c r="O18" s="43">
        <f>IF(H18="","",IFERROR(IF(VLOOKUP(H18,Parameter!$A$5:$B$7,2,FALSE)="","",VLOOKUP(H18,Parameter!$A$5:$B$7,2,FALSE)),""))</f>
        <v/>
      </c>
      <c r="P18" s="16">
        <f>IF(OR(N18="",O18=""),"",N18*O18)</f>
        <v/>
      </c>
      <c r="Q18" s="16">
        <f>IF(OR(P18="",F18=""),"",IFERROR(P18/F18,""))</f>
        <v/>
      </c>
      <c r="R18" s="31">
        <f>IF(OR(N18="",F18=""),"",IFERROR(N18/F18,""))</f>
        <v/>
      </c>
      <c r="S18" s="10">
        <f>IF(COUNTA(A18:L18,T18)=0,"",IF(OR(A18="",B18="",C18="",D18="",E18="",F18="",G18="",H18="",AND(L18="",OR(I18="",J18="",K18=""))),"Angaben fehlen",IF(O18="","Tarif fehlt",IF(F18&gt;Parameter!$L$7,"Kapazität prüfen",IF(Q18="","Portionszahl prüfen",IF(AND(Q18&gt;Parameter!$L$5,R18&gt;Parameter!$L$6),"Kosten und Energie hoch",IF(Q18&gt;Parameter!$L$5,"Kosten/Portion hoch",IF(R18&gt;Parameter!$L$6,"Energie/Portion hoch",IF(AND(K18&lt;&gt;"",K18&lt;Parameter!$L$8),"Auslastung prüfen","OK")))))))))</f>
        <v/>
      </c>
      <c r="T18" s="25" t="n"/>
      <c r="U18">
        <f>Parameter!D8</f>
        <v/>
      </c>
      <c r="V18">
        <f>Parameter!A6</f>
        <v/>
      </c>
      <c r="W18">
        <f>Parameter!F6</f>
        <v/>
      </c>
      <c r="X18">
        <f>Parameter!H11</f>
        <v/>
      </c>
    </row>
    <row r="19" ht="28" customHeight="1">
      <c r="A19" s="23" t="n"/>
      <c r="B19" s="41" t="n"/>
      <c r="C19" s="25" t="n"/>
      <c r="D19" s="23" t="n"/>
      <c r="E19" s="23" t="n"/>
      <c r="F19" s="26" t="n"/>
      <c r="G19" s="25" t="n"/>
      <c r="H19" s="23" t="n"/>
      <c r="I19" s="27" t="n"/>
      <c r="J19" s="28" t="n"/>
      <c r="K19" s="29" t="n"/>
      <c r="L19" s="27" t="n"/>
      <c r="M19" s="17">
        <f>IF(OR(I19="",J19="",K19=""),"",I19*J19/60*K19)</f>
        <v/>
      </c>
      <c r="N19" s="17">
        <f>IF(AND(L19="",M19=""),"",IF(L19&lt;&gt;"",L19,M19))</f>
        <v/>
      </c>
      <c r="O19" s="42">
        <f>IF(H19="","",IFERROR(IF(VLOOKUP(H19,Parameter!$A$5:$B$7,2,FALSE)="","",VLOOKUP(H19,Parameter!$A$5:$B$7,2,FALSE)),""))</f>
        <v/>
      </c>
      <c r="P19" s="15">
        <f>IF(OR(N19="",O19=""),"",N19*O19)</f>
        <v/>
      </c>
      <c r="Q19" s="15">
        <f>IF(OR(P19="",F19=""),"",IFERROR(P19/F19,""))</f>
        <v/>
      </c>
      <c r="R19" s="17">
        <f>IF(OR(N19="",F19=""),"",IFERROR(N19/F19,""))</f>
        <v/>
      </c>
      <c r="S19" s="6">
        <f>IF(COUNTA(A19:L19,T19)=0,"",IF(OR(A19="",B19="",C19="",D19="",E19="",F19="",G19="",H19="",AND(L19="",OR(I19="",J19="",K19=""))),"Angaben fehlen",IF(O19="","Tarif fehlt",IF(F19&gt;Parameter!$L$7,"Kapazität prüfen",IF(Q19="","Portionszahl prüfen",IF(AND(Q19&gt;Parameter!$L$5,R19&gt;Parameter!$L$6),"Kosten und Energie hoch",IF(Q19&gt;Parameter!$L$5,"Kosten/Portion hoch",IF(R19&gt;Parameter!$L$6,"Energie/Portion hoch",IF(AND(K19&lt;&gt;"",K19&lt;Parameter!$L$8),"Auslastung prüfen","OK")))))))))</f>
        <v/>
      </c>
      <c r="T19" s="25" t="n"/>
      <c r="U19">
        <f>Parameter!D9</f>
        <v/>
      </c>
      <c r="V19">
        <f>Parameter!A7</f>
        <v/>
      </c>
      <c r="W19">
        <f>Parameter!F7</f>
        <v/>
      </c>
      <c r="X19">
        <f>Parameter!H5</f>
        <v/>
      </c>
    </row>
    <row r="20" ht="28" customHeight="1">
      <c r="A20" s="23" t="n"/>
      <c r="B20" s="41" t="n"/>
      <c r="C20" s="25" t="n"/>
      <c r="D20" s="23" t="n"/>
      <c r="E20" s="23" t="n"/>
      <c r="F20" s="26" t="n"/>
      <c r="G20" s="25" t="n"/>
      <c r="H20" s="23" t="n"/>
      <c r="I20" s="27" t="n"/>
      <c r="J20" s="28" t="n"/>
      <c r="K20" s="29" t="n"/>
      <c r="L20" s="27" t="n"/>
      <c r="M20" s="31">
        <f>IF(OR(I20="",J20="",K20=""),"",I20*J20/60*K20)</f>
        <v/>
      </c>
      <c r="N20" s="31">
        <f>IF(AND(L20="",M20=""),"",IF(L20&lt;&gt;"",L20,M20))</f>
        <v/>
      </c>
      <c r="O20" s="43">
        <f>IF(H20="","",IFERROR(IF(VLOOKUP(H20,Parameter!$A$5:$B$7,2,FALSE)="","",VLOOKUP(H20,Parameter!$A$5:$B$7,2,FALSE)),""))</f>
        <v/>
      </c>
      <c r="P20" s="16">
        <f>IF(OR(N20="",O20=""),"",N20*O20)</f>
        <v/>
      </c>
      <c r="Q20" s="16">
        <f>IF(OR(P20="",F20=""),"",IFERROR(P20/F20,""))</f>
        <v/>
      </c>
      <c r="R20" s="31">
        <f>IF(OR(N20="",F20=""),"",IFERROR(N20/F20,""))</f>
        <v/>
      </c>
      <c r="S20" s="10">
        <f>IF(COUNTA(A20:L20,T20)=0,"",IF(OR(A20="",B20="",C20="",D20="",E20="",F20="",G20="",H20="",AND(L20="",OR(I20="",J20="",K20=""))),"Angaben fehlen",IF(O20="","Tarif fehlt",IF(F20&gt;Parameter!$L$7,"Kapazität prüfen",IF(Q20="","Portionszahl prüfen",IF(AND(Q20&gt;Parameter!$L$5,R20&gt;Parameter!$L$6),"Kosten und Energie hoch",IF(Q20&gt;Parameter!$L$5,"Kosten/Portion hoch",IF(R20&gt;Parameter!$L$6,"Energie/Portion hoch",IF(AND(K20&lt;&gt;"",K20&lt;Parameter!$L$8),"Auslastung prüfen","OK")))))))))</f>
        <v/>
      </c>
      <c r="T20" s="25" t="n"/>
      <c r="U20">
        <f>Parameter!D5</f>
        <v/>
      </c>
      <c r="V20">
        <f>Parameter!A5</f>
        <v/>
      </c>
      <c r="W20">
        <f>Parameter!F5</f>
        <v/>
      </c>
      <c r="X20">
        <f>Parameter!H6</f>
        <v/>
      </c>
    </row>
    <row r="21" ht="28" customHeight="1">
      <c r="A21" s="23" t="n"/>
      <c r="B21" s="41" t="n"/>
      <c r="C21" s="25" t="n"/>
      <c r="D21" s="23" t="n"/>
      <c r="E21" s="23" t="n"/>
      <c r="F21" s="26" t="n"/>
      <c r="G21" s="25" t="n"/>
      <c r="H21" s="23" t="n"/>
      <c r="I21" s="27" t="n"/>
      <c r="J21" s="28" t="n"/>
      <c r="K21" s="29" t="n"/>
      <c r="L21" s="27" t="n"/>
      <c r="M21" s="17">
        <f>IF(OR(I21="",J21="",K21=""),"",I21*J21/60*K21)</f>
        <v/>
      </c>
      <c r="N21" s="17">
        <f>IF(AND(L21="",M21=""),"",IF(L21&lt;&gt;"",L21,M21))</f>
        <v/>
      </c>
      <c r="O21" s="42">
        <f>IF(H21="","",IFERROR(IF(VLOOKUP(H21,Parameter!$A$5:$B$7,2,FALSE)="","",VLOOKUP(H21,Parameter!$A$5:$B$7,2,FALSE)),""))</f>
        <v/>
      </c>
      <c r="P21" s="15">
        <f>IF(OR(N21="",O21=""),"",N21*O21)</f>
        <v/>
      </c>
      <c r="Q21" s="15">
        <f>IF(OR(P21="",F21=""),"",IFERROR(P21/F21,""))</f>
        <v/>
      </c>
      <c r="R21" s="17">
        <f>IF(OR(N21="",F21=""),"",IFERROR(N21/F21,""))</f>
        <v/>
      </c>
      <c r="S21" s="6">
        <f>IF(COUNTA(A21:L21,T21)=0,"",IF(OR(A21="",B21="",C21="",D21="",E21="",F21="",G21="",H21="",AND(L21="",OR(I21="",J21="",K21=""))),"Angaben fehlen",IF(O21="","Tarif fehlt",IF(F21&gt;Parameter!$L$7,"Kapazität prüfen",IF(Q21="","Portionszahl prüfen",IF(AND(Q21&gt;Parameter!$L$5,R21&gt;Parameter!$L$6),"Kosten und Energie hoch",IF(Q21&gt;Parameter!$L$5,"Kosten/Portion hoch",IF(R21&gt;Parameter!$L$6,"Energie/Portion hoch",IF(AND(K21&lt;&gt;"",K21&lt;Parameter!$L$8),"Auslastung prüfen","OK")))))))))</f>
        <v/>
      </c>
      <c r="T21" s="25" t="n"/>
      <c r="U21">
        <f>Parameter!D6</f>
        <v/>
      </c>
      <c r="V21">
        <f>Parameter!A6</f>
        <v/>
      </c>
      <c r="W21">
        <f>Parameter!F6</f>
        <v/>
      </c>
      <c r="X21">
        <f>Parameter!H7</f>
        <v/>
      </c>
    </row>
    <row r="22" ht="28" customHeight="1">
      <c r="A22" s="23" t="n"/>
      <c r="B22" s="41" t="n"/>
      <c r="C22" s="25" t="n"/>
      <c r="D22" s="23" t="n"/>
      <c r="E22" s="23" t="n"/>
      <c r="F22" s="26" t="n"/>
      <c r="G22" s="25" t="n"/>
      <c r="H22" s="23" t="n"/>
      <c r="I22" s="27" t="n"/>
      <c r="J22" s="28" t="n"/>
      <c r="K22" s="29" t="n"/>
      <c r="L22" s="27" t="n"/>
      <c r="M22" s="31">
        <f>IF(OR(I22="",J22="",K22=""),"",I22*J22/60*K22)</f>
        <v/>
      </c>
      <c r="N22" s="31">
        <f>IF(AND(L22="",M22=""),"",IF(L22&lt;&gt;"",L22,M22))</f>
        <v/>
      </c>
      <c r="O22" s="43">
        <f>IF(H22="","",IFERROR(IF(VLOOKUP(H22,Parameter!$A$5:$B$7,2,FALSE)="","",VLOOKUP(H22,Parameter!$A$5:$B$7,2,FALSE)),""))</f>
        <v/>
      </c>
      <c r="P22" s="16">
        <f>IF(OR(N22="",O22=""),"",N22*O22)</f>
        <v/>
      </c>
      <c r="Q22" s="16">
        <f>IF(OR(P22="",F22=""),"",IFERROR(P22/F22,""))</f>
        <v/>
      </c>
      <c r="R22" s="31">
        <f>IF(OR(N22="",F22=""),"",IFERROR(N22/F22,""))</f>
        <v/>
      </c>
      <c r="S22" s="10">
        <f>IF(COUNTA(A22:L22,T22)=0,"",IF(OR(A22="",B22="",C22="",D22="",E22="",F22="",G22="",H22="",AND(L22="",OR(I22="",J22="",K22=""))),"Angaben fehlen",IF(O22="","Tarif fehlt",IF(F22&gt;Parameter!$L$7,"Kapazität prüfen",IF(Q22="","Portionszahl prüfen",IF(AND(Q22&gt;Parameter!$L$5,R22&gt;Parameter!$L$6),"Kosten und Energie hoch",IF(Q22&gt;Parameter!$L$5,"Kosten/Portion hoch",IF(R22&gt;Parameter!$L$6,"Energie/Portion hoch",IF(AND(K22&lt;&gt;"",K22&lt;Parameter!$L$8),"Auslastung prüfen","OK")))))))))</f>
        <v/>
      </c>
      <c r="T22" s="25" t="n"/>
      <c r="U22">
        <f>Parameter!D7</f>
        <v/>
      </c>
      <c r="V22">
        <f>Parameter!A7</f>
        <v/>
      </c>
      <c r="W22">
        <f>Parameter!F7</f>
        <v/>
      </c>
      <c r="X22">
        <f>Parameter!H8</f>
        <v/>
      </c>
    </row>
    <row r="23" ht="28" customHeight="1">
      <c r="A23" s="23" t="n"/>
      <c r="B23" s="41" t="n"/>
      <c r="C23" s="25" t="n"/>
      <c r="D23" s="23" t="n"/>
      <c r="E23" s="23" t="n"/>
      <c r="F23" s="26" t="n"/>
      <c r="G23" s="25" t="n"/>
      <c r="H23" s="23" t="n"/>
      <c r="I23" s="27" t="n"/>
      <c r="J23" s="28" t="n"/>
      <c r="K23" s="29" t="n"/>
      <c r="L23" s="27" t="n"/>
      <c r="M23" s="17">
        <f>IF(OR(I23="",J23="",K23=""),"",I23*J23/60*K23)</f>
        <v/>
      </c>
      <c r="N23" s="17">
        <f>IF(AND(L23="",M23=""),"",IF(L23&lt;&gt;"",L23,M23))</f>
        <v/>
      </c>
      <c r="O23" s="42">
        <f>IF(H23="","",IFERROR(IF(VLOOKUP(H23,Parameter!$A$5:$B$7,2,FALSE)="","",VLOOKUP(H23,Parameter!$A$5:$B$7,2,FALSE)),""))</f>
        <v/>
      </c>
      <c r="P23" s="15">
        <f>IF(OR(N23="",O23=""),"",N23*O23)</f>
        <v/>
      </c>
      <c r="Q23" s="15">
        <f>IF(OR(P23="",F23=""),"",IFERROR(P23/F23,""))</f>
        <v/>
      </c>
      <c r="R23" s="17">
        <f>IF(OR(N23="",F23=""),"",IFERROR(N23/F23,""))</f>
        <v/>
      </c>
      <c r="S23" s="6">
        <f>IF(COUNTA(A23:L23,T23)=0,"",IF(OR(A23="",B23="",C23="",D23="",E23="",F23="",G23="",H23="",AND(L23="",OR(I23="",J23="",K23=""))),"Angaben fehlen",IF(O23="","Tarif fehlt",IF(F23&gt;Parameter!$L$7,"Kapazität prüfen",IF(Q23="","Portionszahl prüfen",IF(AND(Q23&gt;Parameter!$L$5,R23&gt;Parameter!$L$6),"Kosten und Energie hoch",IF(Q23&gt;Parameter!$L$5,"Kosten/Portion hoch",IF(R23&gt;Parameter!$L$6,"Energie/Portion hoch",IF(AND(K23&lt;&gt;"",K23&lt;Parameter!$L$8),"Auslastung prüfen","OK")))))))))</f>
        <v/>
      </c>
      <c r="T23" s="25" t="n"/>
      <c r="U23">
        <f>Parameter!D8</f>
        <v/>
      </c>
      <c r="V23">
        <f>Parameter!A5</f>
        <v/>
      </c>
      <c r="W23">
        <f>Parameter!F5</f>
        <v/>
      </c>
      <c r="X23">
        <f>Parameter!H9</f>
        <v/>
      </c>
    </row>
    <row r="24" ht="28" customHeight="1">
      <c r="A24" s="23" t="n"/>
      <c r="B24" s="41" t="n"/>
      <c r="C24" s="25" t="n"/>
      <c r="D24" s="23" t="n"/>
      <c r="E24" s="23" t="n"/>
      <c r="F24" s="26" t="n"/>
      <c r="G24" s="25" t="n"/>
      <c r="H24" s="23" t="n"/>
      <c r="I24" s="27" t="n"/>
      <c r="J24" s="28" t="n"/>
      <c r="K24" s="29" t="n"/>
      <c r="L24" s="27" t="n"/>
      <c r="M24" s="31">
        <f>IF(OR(I24="",J24="",K24=""),"",I24*J24/60*K24)</f>
        <v/>
      </c>
      <c r="N24" s="31">
        <f>IF(AND(L24="",M24=""),"",IF(L24&lt;&gt;"",L24,M24))</f>
        <v/>
      </c>
      <c r="O24" s="43">
        <f>IF(H24="","",IFERROR(IF(VLOOKUP(H24,Parameter!$A$5:$B$7,2,FALSE)="","",VLOOKUP(H24,Parameter!$A$5:$B$7,2,FALSE)),""))</f>
        <v/>
      </c>
      <c r="P24" s="16">
        <f>IF(OR(N24="",O24=""),"",N24*O24)</f>
        <v/>
      </c>
      <c r="Q24" s="16">
        <f>IF(OR(P24="",F24=""),"",IFERROR(P24/F24,""))</f>
        <v/>
      </c>
      <c r="R24" s="31">
        <f>IF(OR(N24="",F24=""),"",IFERROR(N24/F24,""))</f>
        <v/>
      </c>
      <c r="S24" s="10">
        <f>IF(COUNTA(A24:L24,T24)=0,"",IF(OR(A24="",B24="",C24="",D24="",E24="",F24="",G24="",H24="",AND(L24="",OR(I24="",J24="",K24=""))),"Angaben fehlen",IF(O24="","Tarif fehlt",IF(F24&gt;Parameter!$L$7,"Kapazität prüfen",IF(Q24="","Portionszahl prüfen",IF(AND(Q24&gt;Parameter!$L$5,R24&gt;Parameter!$L$6),"Kosten und Energie hoch",IF(Q24&gt;Parameter!$L$5,"Kosten/Portion hoch",IF(R24&gt;Parameter!$L$6,"Energie/Portion hoch",IF(AND(K24&lt;&gt;"",K24&lt;Parameter!$L$8),"Auslastung prüfen","OK")))))))))</f>
        <v/>
      </c>
      <c r="T24" s="25" t="n"/>
      <c r="U24">
        <f>Parameter!D9</f>
        <v/>
      </c>
      <c r="V24">
        <f>Parameter!A6</f>
        <v/>
      </c>
      <c r="W24">
        <f>Parameter!F6</f>
        <v/>
      </c>
      <c r="X24">
        <f>Parameter!H10</f>
        <v/>
      </c>
    </row>
    <row r="25" ht="28" customHeight="1">
      <c r="A25" s="23" t="n"/>
      <c r="B25" s="41" t="n"/>
      <c r="C25" s="25" t="n"/>
      <c r="D25" s="23" t="n"/>
      <c r="E25" s="23" t="n"/>
      <c r="F25" s="26" t="n"/>
      <c r="G25" s="25" t="n"/>
      <c r="H25" s="23" t="n"/>
      <c r="I25" s="27" t="n"/>
      <c r="J25" s="28" t="n"/>
      <c r="K25" s="29" t="n"/>
      <c r="L25" s="27" t="n"/>
      <c r="M25" s="17">
        <f>IF(OR(I25="",J25="",K25=""),"",I25*J25/60*K25)</f>
        <v/>
      </c>
      <c r="N25" s="17">
        <f>IF(AND(L25="",M25=""),"",IF(L25&lt;&gt;"",L25,M25))</f>
        <v/>
      </c>
      <c r="O25" s="42">
        <f>IF(H25="","",IFERROR(IF(VLOOKUP(H25,Parameter!$A$5:$B$7,2,FALSE)="","",VLOOKUP(H25,Parameter!$A$5:$B$7,2,FALSE)),""))</f>
        <v/>
      </c>
      <c r="P25" s="15">
        <f>IF(OR(N25="",O25=""),"",N25*O25)</f>
        <v/>
      </c>
      <c r="Q25" s="15">
        <f>IF(OR(P25="",F25=""),"",IFERROR(P25/F25,""))</f>
        <v/>
      </c>
      <c r="R25" s="17">
        <f>IF(OR(N25="",F25=""),"",IFERROR(N25/F25,""))</f>
        <v/>
      </c>
      <c r="S25" s="6">
        <f>IF(COUNTA(A25:L25,T25)=0,"",IF(OR(A25="",B25="",C25="",D25="",E25="",F25="",G25="",H25="",AND(L25="",OR(I25="",J25="",K25=""))),"Angaben fehlen",IF(O25="","Tarif fehlt",IF(F25&gt;Parameter!$L$7,"Kapazität prüfen",IF(Q25="","Portionszahl prüfen",IF(AND(Q25&gt;Parameter!$L$5,R25&gt;Parameter!$L$6),"Kosten und Energie hoch",IF(Q25&gt;Parameter!$L$5,"Kosten/Portion hoch",IF(R25&gt;Parameter!$L$6,"Energie/Portion hoch",IF(AND(K25&lt;&gt;"",K25&lt;Parameter!$L$8),"Auslastung prüfen","OK")))))))))</f>
        <v/>
      </c>
      <c r="T25" s="25" t="n"/>
      <c r="U25">
        <f>Parameter!D5</f>
        <v/>
      </c>
      <c r="V25">
        <f>Parameter!A7</f>
        <v/>
      </c>
      <c r="W25">
        <f>Parameter!F7</f>
        <v/>
      </c>
      <c r="X25">
        <f>Parameter!H11</f>
        <v/>
      </c>
    </row>
    <row r="26" ht="28" customHeight="1">
      <c r="A26" s="23" t="n"/>
      <c r="B26" s="41" t="n"/>
      <c r="C26" s="25" t="n"/>
      <c r="D26" s="23" t="n"/>
      <c r="E26" s="23" t="n"/>
      <c r="F26" s="26" t="n"/>
      <c r="G26" s="25" t="n"/>
      <c r="H26" s="23" t="n"/>
      <c r="I26" s="27" t="n"/>
      <c r="J26" s="28" t="n"/>
      <c r="K26" s="29" t="n"/>
      <c r="L26" s="27" t="n"/>
      <c r="M26" s="31">
        <f>IF(OR(I26="",J26="",K26=""),"",I26*J26/60*K26)</f>
        <v/>
      </c>
      <c r="N26" s="31">
        <f>IF(AND(L26="",M26=""),"",IF(L26&lt;&gt;"",L26,M26))</f>
        <v/>
      </c>
      <c r="O26" s="43">
        <f>IF(H26="","",IFERROR(IF(VLOOKUP(H26,Parameter!$A$5:$B$7,2,FALSE)="","",VLOOKUP(H26,Parameter!$A$5:$B$7,2,FALSE)),""))</f>
        <v/>
      </c>
      <c r="P26" s="16">
        <f>IF(OR(N26="",O26=""),"",N26*O26)</f>
        <v/>
      </c>
      <c r="Q26" s="16">
        <f>IF(OR(P26="",F26=""),"",IFERROR(P26/F26,""))</f>
        <v/>
      </c>
      <c r="R26" s="31">
        <f>IF(OR(N26="",F26=""),"",IFERROR(N26/F26,""))</f>
        <v/>
      </c>
      <c r="S26" s="10">
        <f>IF(COUNTA(A26:L26,T26)=0,"",IF(OR(A26="",B26="",C26="",D26="",E26="",F26="",G26="",H26="",AND(L26="",OR(I26="",J26="",K26=""))),"Angaben fehlen",IF(O26="","Tarif fehlt",IF(F26&gt;Parameter!$L$7,"Kapazität prüfen",IF(Q26="","Portionszahl prüfen",IF(AND(Q26&gt;Parameter!$L$5,R26&gt;Parameter!$L$6),"Kosten und Energie hoch",IF(Q26&gt;Parameter!$L$5,"Kosten/Portion hoch",IF(R26&gt;Parameter!$L$6,"Energie/Portion hoch",IF(AND(K26&lt;&gt;"",K26&lt;Parameter!$L$8),"Auslastung prüfen","OK")))))))))</f>
        <v/>
      </c>
      <c r="T26" s="25" t="n"/>
      <c r="U26">
        <f>Parameter!D6</f>
        <v/>
      </c>
      <c r="V26">
        <f>Parameter!A5</f>
        <v/>
      </c>
      <c r="W26">
        <f>Parameter!F5</f>
        <v/>
      </c>
      <c r="X26">
        <f>Parameter!H5</f>
        <v/>
      </c>
    </row>
    <row r="27" ht="28" customHeight="1">
      <c r="A27" s="23" t="n"/>
      <c r="B27" s="41" t="n"/>
      <c r="C27" s="25" t="n"/>
      <c r="D27" s="23" t="n"/>
      <c r="E27" s="23" t="n"/>
      <c r="F27" s="26" t="n"/>
      <c r="G27" s="25" t="n"/>
      <c r="H27" s="23" t="n"/>
      <c r="I27" s="27" t="n"/>
      <c r="J27" s="28" t="n"/>
      <c r="K27" s="29" t="n"/>
      <c r="L27" s="27" t="n"/>
      <c r="M27" s="17">
        <f>IF(OR(I27="",J27="",K27=""),"",I27*J27/60*K27)</f>
        <v/>
      </c>
      <c r="N27" s="17">
        <f>IF(AND(L27="",M27=""),"",IF(L27&lt;&gt;"",L27,M27))</f>
        <v/>
      </c>
      <c r="O27" s="42">
        <f>IF(H27="","",IFERROR(IF(VLOOKUP(H27,Parameter!$A$5:$B$7,2,FALSE)="","",VLOOKUP(H27,Parameter!$A$5:$B$7,2,FALSE)),""))</f>
        <v/>
      </c>
      <c r="P27" s="15">
        <f>IF(OR(N27="",O27=""),"",N27*O27)</f>
        <v/>
      </c>
      <c r="Q27" s="15">
        <f>IF(OR(P27="",F27=""),"",IFERROR(P27/F27,""))</f>
        <v/>
      </c>
      <c r="R27" s="17">
        <f>IF(OR(N27="",F27=""),"",IFERROR(N27/F27,""))</f>
        <v/>
      </c>
      <c r="S27" s="6">
        <f>IF(COUNTA(A27:L27,T27)=0,"",IF(OR(A27="",B27="",C27="",D27="",E27="",F27="",G27="",H27="",AND(L27="",OR(I27="",J27="",K27=""))),"Angaben fehlen",IF(O27="","Tarif fehlt",IF(F27&gt;Parameter!$L$7,"Kapazität prüfen",IF(Q27="","Portionszahl prüfen",IF(AND(Q27&gt;Parameter!$L$5,R27&gt;Parameter!$L$6),"Kosten und Energie hoch",IF(Q27&gt;Parameter!$L$5,"Kosten/Portion hoch",IF(R27&gt;Parameter!$L$6,"Energie/Portion hoch",IF(AND(K27&lt;&gt;"",K27&lt;Parameter!$L$8),"Auslastung prüfen","OK")))))))))</f>
        <v/>
      </c>
      <c r="T27" s="25" t="n"/>
      <c r="U27">
        <f>Parameter!D7</f>
        <v/>
      </c>
      <c r="V27">
        <f>Parameter!A6</f>
        <v/>
      </c>
      <c r="W27">
        <f>Parameter!F6</f>
        <v/>
      </c>
      <c r="X27">
        <f>Parameter!H6</f>
        <v/>
      </c>
    </row>
    <row r="28" ht="28" customHeight="1">
      <c r="A28" s="23" t="n"/>
      <c r="B28" s="41" t="n"/>
      <c r="C28" s="25" t="n"/>
      <c r="D28" s="23" t="n"/>
      <c r="E28" s="23" t="n"/>
      <c r="F28" s="26" t="n"/>
      <c r="G28" s="25" t="n"/>
      <c r="H28" s="23" t="n"/>
      <c r="I28" s="27" t="n"/>
      <c r="J28" s="28" t="n"/>
      <c r="K28" s="29" t="n"/>
      <c r="L28" s="27" t="n"/>
      <c r="M28" s="31">
        <f>IF(OR(I28="",J28="",K28=""),"",I28*J28/60*K28)</f>
        <v/>
      </c>
      <c r="N28" s="31">
        <f>IF(AND(L28="",M28=""),"",IF(L28&lt;&gt;"",L28,M28))</f>
        <v/>
      </c>
      <c r="O28" s="43">
        <f>IF(H28="","",IFERROR(IF(VLOOKUP(H28,Parameter!$A$5:$B$7,2,FALSE)="","",VLOOKUP(H28,Parameter!$A$5:$B$7,2,FALSE)),""))</f>
        <v/>
      </c>
      <c r="P28" s="16">
        <f>IF(OR(N28="",O28=""),"",N28*O28)</f>
        <v/>
      </c>
      <c r="Q28" s="16">
        <f>IF(OR(P28="",F28=""),"",IFERROR(P28/F28,""))</f>
        <v/>
      </c>
      <c r="R28" s="31">
        <f>IF(OR(N28="",F28=""),"",IFERROR(N28/F28,""))</f>
        <v/>
      </c>
      <c r="S28" s="10">
        <f>IF(COUNTA(A28:L28,T28)=0,"",IF(OR(A28="",B28="",C28="",D28="",E28="",F28="",G28="",H28="",AND(L28="",OR(I28="",J28="",K28=""))),"Angaben fehlen",IF(O28="","Tarif fehlt",IF(F28&gt;Parameter!$L$7,"Kapazität prüfen",IF(Q28="","Portionszahl prüfen",IF(AND(Q28&gt;Parameter!$L$5,R28&gt;Parameter!$L$6),"Kosten und Energie hoch",IF(Q28&gt;Parameter!$L$5,"Kosten/Portion hoch",IF(R28&gt;Parameter!$L$6,"Energie/Portion hoch",IF(AND(K28&lt;&gt;"",K28&lt;Parameter!$L$8),"Auslastung prüfen","OK")))))))))</f>
        <v/>
      </c>
      <c r="T28" s="25" t="n"/>
      <c r="U28">
        <f>Parameter!D8</f>
        <v/>
      </c>
      <c r="V28">
        <f>Parameter!A7</f>
        <v/>
      </c>
      <c r="W28">
        <f>Parameter!F7</f>
        <v/>
      </c>
      <c r="X28">
        <f>Parameter!H7</f>
        <v/>
      </c>
    </row>
    <row r="29" ht="28" customHeight="1">
      <c r="A29" s="23" t="n"/>
      <c r="B29" s="41" t="n"/>
      <c r="C29" s="25" t="n"/>
      <c r="D29" s="23" t="n"/>
      <c r="E29" s="23" t="n"/>
      <c r="F29" s="26" t="n"/>
      <c r="G29" s="25" t="n"/>
      <c r="H29" s="23" t="n"/>
      <c r="I29" s="27" t="n"/>
      <c r="J29" s="28" t="n"/>
      <c r="K29" s="29" t="n"/>
      <c r="L29" s="27" t="n"/>
      <c r="M29" s="17">
        <f>IF(OR(I29="",J29="",K29=""),"",I29*J29/60*K29)</f>
        <v/>
      </c>
      <c r="N29" s="17">
        <f>IF(AND(L29="",M29=""),"",IF(L29&lt;&gt;"",L29,M29))</f>
        <v/>
      </c>
      <c r="O29" s="42">
        <f>IF(H29="","",IFERROR(IF(VLOOKUP(H29,Parameter!$A$5:$B$7,2,FALSE)="","",VLOOKUP(H29,Parameter!$A$5:$B$7,2,FALSE)),""))</f>
        <v/>
      </c>
      <c r="P29" s="15">
        <f>IF(OR(N29="",O29=""),"",N29*O29)</f>
        <v/>
      </c>
      <c r="Q29" s="15">
        <f>IF(OR(P29="",F29=""),"",IFERROR(P29/F29,""))</f>
        <v/>
      </c>
      <c r="R29" s="17">
        <f>IF(OR(N29="",F29=""),"",IFERROR(N29/F29,""))</f>
        <v/>
      </c>
      <c r="S29" s="6">
        <f>IF(COUNTA(A29:L29,T29)=0,"",IF(OR(A29="",B29="",C29="",D29="",E29="",F29="",G29="",H29="",AND(L29="",OR(I29="",J29="",K29=""))),"Angaben fehlen",IF(O29="","Tarif fehlt",IF(F29&gt;Parameter!$L$7,"Kapazität prüfen",IF(Q29="","Portionszahl prüfen",IF(AND(Q29&gt;Parameter!$L$5,R29&gt;Parameter!$L$6),"Kosten und Energie hoch",IF(Q29&gt;Parameter!$L$5,"Kosten/Portion hoch",IF(R29&gt;Parameter!$L$6,"Energie/Portion hoch",IF(AND(K29&lt;&gt;"",K29&lt;Parameter!$L$8),"Auslastung prüfen","OK")))))))))</f>
        <v/>
      </c>
      <c r="T29" s="25" t="n"/>
      <c r="U29">
        <f>Parameter!D9</f>
        <v/>
      </c>
      <c r="V29">
        <f>Parameter!A5</f>
        <v/>
      </c>
      <c r="W29">
        <f>Parameter!F5</f>
        <v/>
      </c>
      <c r="X29">
        <f>Parameter!H8</f>
        <v/>
      </c>
    </row>
    <row r="30" ht="28" customHeight="1">
      <c r="A30" s="23" t="n"/>
      <c r="B30" s="41" t="n"/>
      <c r="C30" s="25" t="n"/>
      <c r="D30" s="23" t="n"/>
      <c r="E30" s="23" t="n"/>
      <c r="F30" s="26" t="n"/>
      <c r="G30" s="25" t="n"/>
      <c r="H30" s="23" t="n"/>
      <c r="I30" s="27" t="n"/>
      <c r="J30" s="28" t="n"/>
      <c r="K30" s="29" t="n"/>
      <c r="L30" s="27" t="n"/>
      <c r="M30" s="31">
        <f>IF(OR(I30="",J30="",K30=""),"",I30*J30/60*K30)</f>
        <v/>
      </c>
      <c r="N30" s="31">
        <f>IF(AND(L30="",M30=""),"",IF(L30&lt;&gt;"",L30,M30))</f>
        <v/>
      </c>
      <c r="O30" s="43">
        <f>IF(H30="","",IFERROR(IF(VLOOKUP(H30,Parameter!$A$5:$B$7,2,FALSE)="","",VLOOKUP(H30,Parameter!$A$5:$B$7,2,FALSE)),""))</f>
        <v/>
      </c>
      <c r="P30" s="16">
        <f>IF(OR(N30="",O30=""),"",N30*O30)</f>
        <v/>
      </c>
      <c r="Q30" s="16">
        <f>IF(OR(P30="",F30=""),"",IFERROR(P30/F30,""))</f>
        <v/>
      </c>
      <c r="R30" s="31">
        <f>IF(OR(N30="",F30=""),"",IFERROR(N30/F30,""))</f>
        <v/>
      </c>
      <c r="S30" s="10">
        <f>IF(COUNTA(A30:L30,T30)=0,"",IF(OR(A30="",B30="",C30="",D30="",E30="",F30="",G30="",H30="",AND(L30="",OR(I30="",J30="",K30=""))),"Angaben fehlen",IF(O30="","Tarif fehlt",IF(F30&gt;Parameter!$L$7,"Kapazität prüfen",IF(Q30="","Portionszahl prüfen",IF(AND(Q30&gt;Parameter!$L$5,R30&gt;Parameter!$L$6),"Kosten und Energie hoch",IF(Q30&gt;Parameter!$L$5,"Kosten/Portion hoch",IF(R30&gt;Parameter!$L$6,"Energie/Portion hoch",IF(AND(K30&lt;&gt;"",K30&lt;Parameter!$L$8),"Auslastung prüfen","OK")))))))))</f>
        <v/>
      </c>
      <c r="T30" s="25" t="n"/>
      <c r="U30">
        <f>Parameter!D5</f>
        <v/>
      </c>
      <c r="V30">
        <f>Parameter!A6</f>
        <v/>
      </c>
      <c r="W30">
        <f>Parameter!F6</f>
        <v/>
      </c>
      <c r="X30">
        <f>Parameter!H9</f>
        <v/>
      </c>
    </row>
    <row r="31" ht="28" customHeight="1">
      <c r="A31" s="23" t="n"/>
      <c r="B31" s="41" t="n"/>
      <c r="C31" s="25" t="n"/>
      <c r="D31" s="23" t="n"/>
      <c r="E31" s="23" t="n"/>
      <c r="F31" s="26" t="n"/>
      <c r="G31" s="25" t="n"/>
      <c r="H31" s="23" t="n"/>
      <c r="I31" s="27" t="n"/>
      <c r="J31" s="28" t="n"/>
      <c r="K31" s="29" t="n"/>
      <c r="L31" s="27" t="n"/>
      <c r="M31" s="17">
        <f>IF(OR(I31="",J31="",K31=""),"",I31*J31/60*K31)</f>
        <v/>
      </c>
      <c r="N31" s="17">
        <f>IF(AND(L31="",M31=""),"",IF(L31&lt;&gt;"",L31,M31))</f>
        <v/>
      </c>
      <c r="O31" s="42">
        <f>IF(H31="","",IFERROR(IF(VLOOKUP(H31,Parameter!$A$5:$B$7,2,FALSE)="","",VLOOKUP(H31,Parameter!$A$5:$B$7,2,FALSE)),""))</f>
        <v/>
      </c>
      <c r="P31" s="15">
        <f>IF(OR(N31="",O31=""),"",N31*O31)</f>
        <v/>
      </c>
      <c r="Q31" s="15">
        <f>IF(OR(P31="",F31=""),"",IFERROR(P31/F31,""))</f>
        <v/>
      </c>
      <c r="R31" s="17">
        <f>IF(OR(N31="",F31=""),"",IFERROR(N31/F31,""))</f>
        <v/>
      </c>
      <c r="S31" s="6">
        <f>IF(COUNTA(A31:L31,T31)=0,"",IF(OR(A31="",B31="",C31="",D31="",E31="",F31="",G31="",H31="",AND(L31="",OR(I31="",J31="",K31=""))),"Angaben fehlen",IF(O31="","Tarif fehlt",IF(F31&gt;Parameter!$L$7,"Kapazität prüfen",IF(Q31="","Portionszahl prüfen",IF(AND(Q31&gt;Parameter!$L$5,R31&gt;Parameter!$L$6),"Kosten und Energie hoch",IF(Q31&gt;Parameter!$L$5,"Kosten/Portion hoch",IF(R31&gt;Parameter!$L$6,"Energie/Portion hoch",IF(AND(K31&lt;&gt;"",K31&lt;Parameter!$L$8),"Auslastung prüfen","OK")))))))))</f>
        <v/>
      </c>
      <c r="T31" s="25" t="n"/>
      <c r="U31">
        <f>Parameter!D6</f>
        <v/>
      </c>
      <c r="V31">
        <f>Parameter!A7</f>
        <v/>
      </c>
      <c r="W31">
        <f>Parameter!F7</f>
        <v/>
      </c>
      <c r="X31">
        <f>Parameter!H10</f>
        <v/>
      </c>
    </row>
    <row r="32" ht="28" customHeight="1">
      <c r="A32" s="23" t="n"/>
      <c r="B32" s="41" t="n"/>
      <c r="C32" s="25" t="n"/>
      <c r="D32" s="23" t="n"/>
      <c r="E32" s="23" t="n"/>
      <c r="F32" s="26" t="n"/>
      <c r="G32" s="25" t="n"/>
      <c r="H32" s="23" t="n"/>
      <c r="I32" s="27" t="n"/>
      <c r="J32" s="28" t="n"/>
      <c r="K32" s="29" t="n"/>
      <c r="L32" s="27" t="n"/>
      <c r="M32" s="31">
        <f>IF(OR(I32="",J32="",K32=""),"",I32*J32/60*K32)</f>
        <v/>
      </c>
      <c r="N32" s="31">
        <f>IF(AND(L32="",M32=""),"",IF(L32&lt;&gt;"",L32,M32))</f>
        <v/>
      </c>
      <c r="O32" s="43">
        <f>IF(H32="","",IFERROR(IF(VLOOKUP(H32,Parameter!$A$5:$B$7,2,FALSE)="","",VLOOKUP(H32,Parameter!$A$5:$B$7,2,FALSE)),""))</f>
        <v/>
      </c>
      <c r="P32" s="16">
        <f>IF(OR(N32="",O32=""),"",N32*O32)</f>
        <v/>
      </c>
      <c r="Q32" s="16">
        <f>IF(OR(P32="",F32=""),"",IFERROR(P32/F32,""))</f>
        <v/>
      </c>
      <c r="R32" s="31">
        <f>IF(OR(N32="",F32=""),"",IFERROR(N32/F32,""))</f>
        <v/>
      </c>
      <c r="S32" s="10">
        <f>IF(COUNTA(A32:L32,T32)=0,"",IF(OR(A32="",B32="",C32="",D32="",E32="",F32="",G32="",H32="",AND(L32="",OR(I32="",J32="",K32=""))),"Angaben fehlen",IF(O32="","Tarif fehlt",IF(F32&gt;Parameter!$L$7,"Kapazität prüfen",IF(Q32="","Portionszahl prüfen",IF(AND(Q32&gt;Parameter!$L$5,R32&gt;Parameter!$L$6),"Kosten und Energie hoch",IF(Q32&gt;Parameter!$L$5,"Kosten/Portion hoch",IF(R32&gt;Parameter!$L$6,"Energie/Portion hoch",IF(AND(K32&lt;&gt;"",K32&lt;Parameter!$L$8),"Auslastung prüfen","OK")))))))))</f>
        <v/>
      </c>
      <c r="T32" s="25" t="n"/>
      <c r="U32">
        <f>Parameter!D7</f>
        <v/>
      </c>
      <c r="V32">
        <f>Parameter!A5</f>
        <v/>
      </c>
      <c r="W32">
        <f>Parameter!F5</f>
        <v/>
      </c>
      <c r="X32">
        <f>Parameter!H11</f>
        <v/>
      </c>
    </row>
    <row r="33" ht="28" customHeight="1">
      <c r="A33" s="23" t="n"/>
      <c r="B33" s="41" t="n"/>
      <c r="C33" s="25" t="n"/>
      <c r="D33" s="23" t="n"/>
      <c r="E33" s="23" t="n"/>
      <c r="F33" s="26" t="n"/>
      <c r="G33" s="25" t="n"/>
      <c r="H33" s="23" t="n"/>
      <c r="I33" s="27" t="n"/>
      <c r="J33" s="28" t="n"/>
      <c r="K33" s="29" t="n"/>
      <c r="L33" s="27" t="n"/>
      <c r="M33" s="17">
        <f>IF(OR(I33="",J33="",K33=""),"",I33*J33/60*K33)</f>
        <v/>
      </c>
      <c r="N33" s="17">
        <f>IF(AND(L33="",M33=""),"",IF(L33&lt;&gt;"",L33,M33))</f>
        <v/>
      </c>
      <c r="O33" s="42">
        <f>IF(H33="","",IFERROR(IF(VLOOKUP(H33,Parameter!$A$5:$B$7,2,FALSE)="","",VLOOKUP(H33,Parameter!$A$5:$B$7,2,FALSE)),""))</f>
        <v/>
      </c>
      <c r="P33" s="15">
        <f>IF(OR(N33="",O33=""),"",N33*O33)</f>
        <v/>
      </c>
      <c r="Q33" s="15">
        <f>IF(OR(P33="",F33=""),"",IFERROR(P33/F33,""))</f>
        <v/>
      </c>
      <c r="R33" s="17">
        <f>IF(OR(N33="",F33=""),"",IFERROR(N33/F33,""))</f>
        <v/>
      </c>
      <c r="S33" s="6">
        <f>IF(COUNTA(A33:L33,T33)=0,"",IF(OR(A33="",B33="",C33="",D33="",E33="",F33="",G33="",H33="",AND(L33="",OR(I33="",J33="",K33=""))),"Angaben fehlen",IF(O33="","Tarif fehlt",IF(F33&gt;Parameter!$L$7,"Kapazität prüfen",IF(Q33="","Portionszahl prüfen",IF(AND(Q33&gt;Parameter!$L$5,R33&gt;Parameter!$L$6),"Kosten und Energie hoch",IF(Q33&gt;Parameter!$L$5,"Kosten/Portion hoch",IF(R33&gt;Parameter!$L$6,"Energie/Portion hoch",IF(AND(K33&lt;&gt;"",K33&lt;Parameter!$L$8),"Auslastung prüfen","OK")))))))))</f>
        <v/>
      </c>
      <c r="T33" s="25" t="n"/>
      <c r="U33">
        <f>Parameter!D8</f>
        <v/>
      </c>
      <c r="V33">
        <f>Parameter!A6</f>
        <v/>
      </c>
      <c r="W33">
        <f>Parameter!F6</f>
        <v/>
      </c>
      <c r="X33">
        <f>Parameter!H5</f>
        <v/>
      </c>
    </row>
    <row r="34" ht="28" customHeight="1">
      <c r="A34" s="23" t="n"/>
      <c r="B34" s="41" t="n"/>
      <c r="C34" s="25" t="n"/>
      <c r="D34" s="23" t="n"/>
      <c r="E34" s="23" t="n"/>
      <c r="F34" s="26" t="n"/>
      <c r="G34" s="25" t="n"/>
      <c r="H34" s="23" t="n"/>
      <c r="I34" s="27" t="n"/>
      <c r="J34" s="28" t="n"/>
      <c r="K34" s="29" t="n"/>
      <c r="L34" s="27" t="n"/>
      <c r="M34" s="31">
        <f>IF(OR(I34="",J34="",K34=""),"",I34*J34/60*K34)</f>
        <v/>
      </c>
      <c r="N34" s="31">
        <f>IF(AND(L34="",M34=""),"",IF(L34&lt;&gt;"",L34,M34))</f>
        <v/>
      </c>
      <c r="O34" s="43">
        <f>IF(H34="","",IFERROR(IF(VLOOKUP(H34,Parameter!$A$5:$B$7,2,FALSE)="","",VLOOKUP(H34,Parameter!$A$5:$B$7,2,FALSE)),""))</f>
        <v/>
      </c>
      <c r="P34" s="16">
        <f>IF(OR(N34="",O34=""),"",N34*O34)</f>
        <v/>
      </c>
      <c r="Q34" s="16">
        <f>IF(OR(P34="",F34=""),"",IFERROR(P34/F34,""))</f>
        <v/>
      </c>
      <c r="R34" s="31">
        <f>IF(OR(N34="",F34=""),"",IFERROR(N34/F34,""))</f>
        <v/>
      </c>
      <c r="S34" s="10">
        <f>IF(COUNTA(A34:L34,T34)=0,"",IF(OR(A34="",B34="",C34="",D34="",E34="",F34="",G34="",H34="",AND(L34="",OR(I34="",J34="",K34=""))),"Angaben fehlen",IF(O34="","Tarif fehlt",IF(F34&gt;Parameter!$L$7,"Kapazität prüfen",IF(Q34="","Portionszahl prüfen",IF(AND(Q34&gt;Parameter!$L$5,R34&gt;Parameter!$L$6),"Kosten und Energie hoch",IF(Q34&gt;Parameter!$L$5,"Kosten/Portion hoch",IF(R34&gt;Parameter!$L$6,"Energie/Portion hoch",IF(AND(K34&lt;&gt;"",K34&lt;Parameter!$L$8),"Auslastung prüfen","OK")))))))))</f>
        <v/>
      </c>
      <c r="T34" s="25" t="n"/>
      <c r="U34">
        <f>Parameter!D9</f>
        <v/>
      </c>
      <c r="V34">
        <f>Parameter!A7</f>
        <v/>
      </c>
      <c r="W34">
        <f>Parameter!F7</f>
        <v/>
      </c>
      <c r="X34">
        <f>Parameter!H6</f>
        <v/>
      </c>
    </row>
    <row r="35" ht="28" customHeight="1">
      <c r="A35" s="23" t="n"/>
      <c r="B35" s="41" t="n"/>
      <c r="C35" s="25" t="n"/>
      <c r="D35" s="23" t="n"/>
      <c r="E35" s="23" t="n"/>
      <c r="F35" s="26" t="n"/>
      <c r="G35" s="25" t="n"/>
      <c r="H35" s="23" t="n"/>
      <c r="I35" s="27" t="n"/>
      <c r="J35" s="28" t="n"/>
      <c r="K35" s="29" t="n"/>
      <c r="L35" s="27" t="n"/>
      <c r="M35" s="17">
        <f>IF(OR(I35="",J35="",K35=""),"",I35*J35/60*K35)</f>
        <v/>
      </c>
      <c r="N35" s="17">
        <f>IF(AND(L35="",M35=""),"",IF(L35&lt;&gt;"",L35,M35))</f>
        <v/>
      </c>
      <c r="O35" s="42">
        <f>IF(H35="","",IFERROR(IF(VLOOKUP(H35,Parameter!$A$5:$B$7,2,FALSE)="","",VLOOKUP(H35,Parameter!$A$5:$B$7,2,FALSE)),""))</f>
        <v/>
      </c>
      <c r="P35" s="15">
        <f>IF(OR(N35="",O35=""),"",N35*O35)</f>
        <v/>
      </c>
      <c r="Q35" s="15">
        <f>IF(OR(P35="",F35=""),"",IFERROR(P35/F35,""))</f>
        <v/>
      </c>
      <c r="R35" s="17">
        <f>IF(OR(N35="",F35=""),"",IFERROR(N35/F35,""))</f>
        <v/>
      </c>
      <c r="S35" s="6">
        <f>IF(COUNTA(A35:L35,T35)=0,"",IF(OR(A35="",B35="",C35="",D35="",E35="",F35="",G35="",H35="",AND(L35="",OR(I35="",J35="",K35=""))),"Angaben fehlen",IF(O35="","Tarif fehlt",IF(F35&gt;Parameter!$L$7,"Kapazität prüfen",IF(Q35="","Portionszahl prüfen",IF(AND(Q35&gt;Parameter!$L$5,R35&gt;Parameter!$L$6),"Kosten und Energie hoch",IF(Q35&gt;Parameter!$L$5,"Kosten/Portion hoch",IF(R35&gt;Parameter!$L$6,"Energie/Portion hoch",IF(AND(K35&lt;&gt;"",K35&lt;Parameter!$L$8),"Auslastung prüfen","OK")))))))))</f>
        <v/>
      </c>
      <c r="T35" s="25" t="n"/>
      <c r="U35">
        <f>Parameter!D5</f>
        <v/>
      </c>
      <c r="V35">
        <f>Parameter!A5</f>
        <v/>
      </c>
      <c r="W35">
        <f>Parameter!F5</f>
        <v/>
      </c>
      <c r="X35">
        <f>Parameter!H7</f>
        <v/>
      </c>
    </row>
    <row r="36" ht="28" customHeight="1">
      <c r="A36" s="23" t="n"/>
      <c r="B36" s="41" t="n"/>
      <c r="C36" s="25" t="n"/>
      <c r="D36" s="23" t="n"/>
      <c r="E36" s="23" t="n"/>
      <c r="F36" s="26" t="n"/>
      <c r="G36" s="25" t="n"/>
      <c r="H36" s="23" t="n"/>
      <c r="I36" s="27" t="n"/>
      <c r="J36" s="28" t="n"/>
      <c r="K36" s="29" t="n"/>
      <c r="L36" s="27" t="n"/>
      <c r="M36" s="31">
        <f>IF(OR(I36="",J36="",K36=""),"",I36*J36/60*K36)</f>
        <v/>
      </c>
      <c r="N36" s="31">
        <f>IF(AND(L36="",M36=""),"",IF(L36&lt;&gt;"",L36,M36))</f>
        <v/>
      </c>
      <c r="O36" s="43">
        <f>IF(H36="","",IFERROR(IF(VLOOKUP(H36,Parameter!$A$5:$B$7,2,FALSE)="","",VLOOKUP(H36,Parameter!$A$5:$B$7,2,FALSE)),""))</f>
        <v/>
      </c>
      <c r="P36" s="16">
        <f>IF(OR(N36="",O36=""),"",N36*O36)</f>
        <v/>
      </c>
      <c r="Q36" s="16">
        <f>IF(OR(P36="",F36=""),"",IFERROR(P36/F36,""))</f>
        <v/>
      </c>
      <c r="R36" s="31">
        <f>IF(OR(N36="",F36=""),"",IFERROR(N36/F36,""))</f>
        <v/>
      </c>
      <c r="S36" s="10">
        <f>IF(COUNTA(A36:L36,T36)=0,"",IF(OR(A36="",B36="",C36="",D36="",E36="",F36="",G36="",H36="",AND(L36="",OR(I36="",J36="",K36=""))),"Angaben fehlen",IF(O36="","Tarif fehlt",IF(F36&gt;Parameter!$L$7,"Kapazität prüfen",IF(Q36="","Portionszahl prüfen",IF(AND(Q36&gt;Parameter!$L$5,R36&gt;Parameter!$L$6),"Kosten und Energie hoch",IF(Q36&gt;Parameter!$L$5,"Kosten/Portion hoch",IF(R36&gt;Parameter!$L$6,"Energie/Portion hoch",IF(AND(K36&lt;&gt;"",K36&lt;Parameter!$L$8),"Auslastung prüfen","OK")))))))))</f>
        <v/>
      </c>
      <c r="T36" s="25" t="n"/>
      <c r="U36">
        <f>Parameter!D6</f>
        <v/>
      </c>
      <c r="V36">
        <f>Parameter!A6</f>
        <v/>
      </c>
      <c r="W36">
        <f>Parameter!F6</f>
        <v/>
      </c>
      <c r="X36">
        <f>Parameter!H8</f>
        <v/>
      </c>
    </row>
    <row r="37" ht="28" customHeight="1">
      <c r="A37" s="23" t="n"/>
      <c r="B37" s="41" t="n"/>
      <c r="C37" s="25" t="n"/>
      <c r="D37" s="23" t="n"/>
      <c r="E37" s="23" t="n"/>
      <c r="F37" s="26" t="n"/>
      <c r="G37" s="25" t="n"/>
      <c r="H37" s="23" t="n"/>
      <c r="I37" s="27" t="n"/>
      <c r="J37" s="28" t="n"/>
      <c r="K37" s="29" t="n"/>
      <c r="L37" s="27" t="n"/>
      <c r="M37" s="17">
        <f>IF(OR(I37="",J37="",K37=""),"",I37*J37/60*K37)</f>
        <v/>
      </c>
      <c r="N37" s="17">
        <f>IF(AND(L37="",M37=""),"",IF(L37&lt;&gt;"",L37,M37))</f>
        <v/>
      </c>
      <c r="O37" s="42">
        <f>IF(H37="","",IFERROR(IF(VLOOKUP(H37,Parameter!$A$5:$B$7,2,FALSE)="","",VLOOKUP(H37,Parameter!$A$5:$B$7,2,FALSE)),""))</f>
        <v/>
      </c>
      <c r="P37" s="15">
        <f>IF(OR(N37="",O37=""),"",N37*O37)</f>
        <v/>
      </c>
      <c r="Q37" s="15">
        <f>IF(OR(P37="",F37=""),"",IFERROR(P37/F37,""))</f>
        <v/>
      </c>
      <c r="R37" s="17">
        <f>IF(OR(N37="",F37=""),"",IFERROR(N37/F37,""))</f>
        <v/>
      </c>
      <c r="S37" s="6">
        <f>IF(COUNTA(A37:L37,T37)=0,"",IF(OR(A37="",B37="",C37="",D37="",E37="",F37="",G37="",H37="",AND(L37="",OR(I37="",J37="",K37=""))),"Angaben fehlen",IF(O37="","Tarif fehlt",IF(F37&gt;Parameter!$L$7,"Kapazität prüfen",IF(Q37="","Portionszahl prüfen",IF(AND(Q37&gt;Parameter!$L$5,R37&gt;Parameter!$L$6),"Kosten und Energie hoch",IF(Q37&gt;Parameter!$L$5,"Kosten/Portion hoch",IF(R37&gt;Parameter!$L$6,"Energie/Portion hoch",IF(AND(K37&lt;&gt;"",K37&lt;Parameter!$L$8),"Auslastung prüfen","OK")))))))))</f>
        <v/>
      </c>
      <c r="T37" s="25" t="n"/>
      <c r="U37">
        <f>Parameter!D7</f>
        <v/>
      </c>
      <c r="V37">
        <f>Parameter!A7</f>
        <v/>
      </c>
      <c r="W37">
        <f>Parameter!F7</f>
        <v/>
      </c>
      <c r="X37">
        <f>Parameter!H9</f>
        <v/>
      </c>
    </row>
    <row r="38" ht="28" customHeight="1">
      <c r="A38" s="23" t="n"/>
      <c r="B38" s="41" t="n"/>
      <c r="C38" s="25" t="n"/>
      <c r="D38" s="23" t="n"/>
      <c r="E38" s="23" t="n"/>
      <c r="F38" s="26" t="n"/>
      <c r="G38" s="25" t="n"/>
      <c r="H38" s="23" t="n"/>
      <c r="I38" s="27" t="n"/>
      <c r="J38" s="28" t="n"/>
      <c r="K38" s="29" t="n"/>
      <c r="L38" s="27" t="n"/>
      <c r="M38" s="31">
        <f>IF(OR(I38="",J38="",K38=""),"",I38*J38/60*K38)</f>
        <v/>
      </c>
      <c r="N38" s="31">
        <f>IF(AND(L38="",M38=""),"",IF(L38&lt;&gt;"",L38,M38))</f>
        <v/>
      </c>
      <c r="O38" s="43">
        <f>IF(H38="","",IFERROR(IF(VLOOKUP(H38,Parameter!$A$5:$B$7,2,FALSE)="","",VLOOKUP(H38,Parameter!$A$5:$B$7,2,FALSE)),""))</f>
        <v/>
      </c>
      <c r="P38" s="16">
        <f>IF(OR(N38="",O38=""),"",N38*O38)</f>
        <v/>
      </c>
      <c r="Q38" s="16">
        <f>IF(OR(P38="",F38=""),"",IFERROR(P38/F38,""))</f>
        <v/>
      </c>
      <c r="R38" s="31">
        <f>IF(OR(N38="",F38=""),"",IFERROR(N38/F38,""))</f>
        <v/>
      </c>
      <c r="S38" s="10">
        <f>IF(COUNTA(A38:L38,T38)=0,"",IF(OR(A38="",B38="",C38="",D38="",E38="",F38="",G38="",H38="",AND(L38="",OR(I38="",J38="",K38=""))),"Angaben fehlen",IF(O38="","Tarif fehlt",IF(F38&gt;Parameter!$L$7,"Kapazität prüfen",IF(Q38="","Portionszahl prüfen",IF(AND(Q38&gt;Parameter!$L$5,R38&gt;Parameter!$L$6),"Kosten und Energie hoch",IF(Q38&gt;Parameter!$L$5,"Kosten/Portion hoch",IF(R38&gt;Parameter!$L$6,"Energie/Portion hoch",IF(AND(K38&lt;&gt;"",K38&lt;Parameter!$L$8),"Auslastung prüfen","OK")))))))))</f>
        <v/>
      </c>
      <c r="T38" s="25" t="n"/>
      <c r="U38">
        <f>Parameter!D8</f>
        <v/>
      </c>
      <c r="V38">
        <f>Parameter!A5</f>
        <v/>
      </c>
      <c r="W38">
        <f>Parameter!F5</f>
        <v/>
      </c>
      <c r="X38">
        <f>Parameter!H10</f>
        <v/>
      </c>
    </row>
    <row r="39" ht="28" customHeight="1">
      <c r="A39" s="23" t="n"/>
      <c r="B39" s="41" t="n"/>
      <c r="C39" s="25" t="n"/>
      <c r="D39" s="23" t="n"/>
      <c r="E39" s="23" t="n"/>
      <c r="F39" s="26" t="n"/>
      <c r="G39" s="25" t="n"/>
      <c r="H39" s="23" t="n"/>
      <c r="I39" s="27" t="n"/>
      <c r="J39" s="28" t="n"/>
      <c r="K39" s="29" t="n"/>
      <c r="L39" s="27" t="n"/>
      <c r="M39" s="17">
        <f>IF(OR(I39="",J39="",K39=""),"",I39*J39/60*K39)</f>
        <v/>
      </c>
      <c r="N39" s="17">
        <f>IF(AND(L39="",M39=""),"",IF(L39&lt;&gt;"",L39,M39))</f>
        <v/>
      </c>
      <c r="O39" s="42">
        <f>IF(H39="","",IFERROR(IF(VLOOKUP(H39,Parameter!$A$5:$B$7,2,FALSE)="","",VLOOKUP(H39,Parameter!$A$5:$B$7,2,FALSE)),""))</f>
        <v/>
      </c>
      <c r="P39" s="15">
        <f>IF(OR(N39="",O39=""),"",N39*O39)</f>
        <v/>
      </c>
      <c r="Q39" s="15">
        <f>IF(OR(P39="",F39=""),"",IFERROR(P39/F39,""))</f>
        <v/>
      </c>
      <c r="R39" s="17">
        <f>IF(OR(N39="",F39=""),"",IFERROR(N39/F39,""))</f>
        <v/>
      </c>
      <c r="S39" s="6">
        <f>IF(COUNTA(A39:L39,T39)=0,"",IF(OR(A39="",B39="",C39="",D39="",E39="",F39="",G39="",H39="",AND(L39="",OR(I39="",J39="",K39=""))),"Angaben fehlen",IF(O39="","Tarif fehlt",IF(F39&gt;Parameter!$L$7,"Kapazität prüfen",IF(Q39="","Portionszahl prüfen",IF(AND(Q39&gt;Parameter!$L$5,R39&gt;Parameter!$L$6),"Kosten und Energie hoch",IF(Q39&gt;Parameter!$L$5,"Kosten/Portion hoch",IF(R39&gt;Parameter!$L$6,"Energie/Portion hoch",IF(AND(K39&lt;&gt;"",K39&lt;Parameter!$L$8),"Auslastung prüfen","OK")))))))))</f>
        <v/>
      </c>
      <c r="T39" s="25" t="n"/>
      <c r="U39">
        <f>Parameter!D9</f>
        <v/>
      </c>
      <c r="V39">
        <f>Parameter!A6</f>
        <v/>
      </c>
      <c r="W39">
        <f>Parameter!F6</f>
        <v/>
      </c>
      <c r="X39">
        <f>Parameter!H11</f>
        <v/>
      </c>
    </row>
    <row r="40" ht="28" customHeight="1">
      <c r="A40" s="23" t="n"/>
      <c r="B40" s="41" t="n"/>
      <c r="C40" s="25" t="n"/>
      <c r="D40" s="23" t="n"/>
      <c r="E40" s="23" t="n"/>
      <c r="F40" s="26" t="n"/>
      <c r="G40" s="25" t="n"/>
      <c r="H40" s="23" t="n"/>
      <c r="I40" s="27" t="n"/>
      <c r="J40" s="28" t="n"/>
      <c r="K40" s="29" t="n"/>
      <c r="L40" s="27" t="n"/>
      <c r="M40" s="31">
        <f>IF(OR(I40="",J40="",K40=""),"",I40*J40/60*K40)</f>
        <v/>
      </c>
      <c r="N40" s="31">
        <f>IF(AND(L40="",M40=""),"",IF(L40&lt;&gt;"",L40,M40))</f>
        <v/>
      </c>
      <c r="O40" s="43">
        <f>IF(H40="","",IFERROR(IF(VLOOKUP(H40,Parameter!$A$5:$B$7,2,FALSE)="","",VLOOKUP(H40,Parameter!$A$5:$B$7,2,FALSE)),""))</f>
        <v/>
      </c>
      <c r="P40" s="16">
        <f>IF(OR(N40="",O40=""),"",N40*O40)</f>
        <v/>
      </c>
      <c r="Q40" s="16">
        <f>IF(OR(P40="",F40=""),"",IFERROR(P40/F40,""))</f>
        <v/>
      </c>
      <c r="R40" s="31">
        <f>IF(OR(N40="",F40=""),"",IFERROR(N40/F40,""))</f>
        <v/>
      </c>
      <c r="S40" s="10">
        <f>IF(COUNTA(A40:L40,T40)=0,"",IF(OR(A40="",B40="",C40="",D40="",E40="",F40="",G40="",H40="",AND(L40="",OR(I40="",J40="",K40=""))),"Angaben fehlen",IF(O40="","Tarif fehlt",IF(F40&gt;Parameter!$L$7,"Kapazität prüfen",IF(Q40="","Portionszahl prüfen",IF(AND(Q40&gt;Parameter!$L$5,R40&gt;Parameter!$L$6),"Kosten und Energie hoch",IF(Q40&gt;Parameter!$L$5,"Kosten/Portion hoch",IF(R40&gt;Parameter!$L$6,"Energie/Portion hoch",IF(AND(K40&lt;&gt;"",K40&lt;Parameter!$L$8),"Auslastung prüfen","OK")))))))))</f>
        <v/>
      </c>
      <c r="T40" s="25" t="n"/>
      <c r="U40">
        <f>Parameter!D5</f>
        <v/>
      </c>
      <c r="V40">
        <f>Parameter!A7</f>
        <v/>
      </c>
      <c r="W40">
        <f>Parameter!F7</f>
        <v/>
      </c>
      <c r="X40">
        <f>Parameter!H5</f>
        <v/>
      </c>
    </row>
    <row r="41" ht="28" customHeight="1">
      <c r="A41" s="23" t="n"/>
      <c r="B41" s="41" t="n"/>
      <c r="C41" s="25" t="n"/>
      <c r="D41" s="23" t="n"/>
      <c r="E41" s="23" t="n"/>
      <c r="F41" s="26" t="n"/>
      <c r="G41" s="25" t="n"/>
      <c r="H41" s="23" t="n"/>
      <c r="I41" s="27" t="n"/>
      <c r="J41" s="28" t="n"/>
      <c r="K41" s="29" t="n"/>
      <c r="L41" s="27" t="n"/>
      <c r="M41" s="17">
        <f>IF(OR(I41="",J41="",K41=""),"",I41*J41/60*K41)</f>
        <v/>
      </c>
      <c r="N41" s="17">
        <f>IF(AND(L41="",M41=""),"",IF(L41&lt;&gt;"",L41,M41))</f>
        <v/>
      </c>
      <c r="O41" s="42">
        <f>IF(H41="","",IFERROR(IF(VLOOKUP(H41,Parameter!$A$5:$B$7,2,FALSE)="","",VLOOKUP(H41,Parameter!$A$5:$B$7,2,FALSE)),""))</f>
        <v/>
      </c>
      <c r="P41" s="15">
        <f>IF(OR(N41="",O41=""),"",N41*O41)</f>
        <v/>
      </c>
      <c r="Q41" s="15">
        <f>IF(OR(P41="",F41=""),"",IFERROR(P41/F41,""))</f>
        <v/>
      </c>
      <c r="R41" s="17">
        <f>IF(OR(N41="",F41=""),"",IFERROR(N41/F41,""))</f>
        <v/>
      </c>
      <c r="S41" s="6">
        <f>IF(COUNTA(A41:L41,T41)=0,"",IF(OR(A41="",B41="",C41="",D41="",E41="",F41="",G41="",H41="",AND(L41="",OR(I41="",J41="",K41=""))),"Angaben fehlen",IF(O41="","Tarif fehlt",IF(F41&gt;Parameter!$L$7,"Kapazität prüfen",IF(Q41="","Portionszahl prüfen",IF(AND(Q41&gt;Parameter!$L$5,R41&gt;Parameter!$L$6),"Kosten und Energie hoch",IF(Q41&gt;Parameter!$L$5,"Kosten/Portion hoch",IF(R41&gt;Parameter!$L$6,"Energie/Portion hoch",IF(AND(K41&lt;&gt;"",K41&lt;Parameter!$L$8),"Auslastung prüfen","OK")))))))))</f>
        <v/>
      </c>
      <c r="T41" s="25" t="n"/>
      <c r="U41">
        <f>Parameter!D6</f>
        <v/>
      </c>
      <c r="V41">
        <f>Parameter!A5</f>
        <v/>
      </c>
      <c r="W41">
        <f>Parameter!F5</f>
        <v/>
      </c>
      <c r="X41">
        <f>Parameter!H6</f>
        <v/>
      </c>
    </row>
    <row r="42" ht="28" customHeight="1">
      <c r="A42" s="23" t="n"/>
      <c r="B42" s="41" t="n"/>
      <c r="C42" s="25" t="n"/>
      <c r="D42" s="23" t="n"/>
      <c r="E42" s="23" t="n"/>
      <c r="F42" s="26" t="n"/>
      <c r="G42" s="25" t="n"/>
      <c r="H42" s="23" t="n"/>
      <c r="I42" s="27" t="n"/>
      <c r="J42" s="28" t="n"/>
      <c r="K42" s="29" t="n"/>
      <c r="L42" s="27" t="n"/>
      <c r="M42" s="31">
        <f>IF(OR(I42="",J42="",K42=""),"",I42*J42/60*K42)</f>
        <v/>
      </c>
      <c r="N42" s="31">
        <f>IF(AND(L42="",M42=""),"",IF(L42&lt;&gt;"",L42,M42))</f>
        <v/>
      </c>
      <c r="O42" s="43">
        <f>IF(H42="","",IFERROR(IF(VLOOKUP(H42,Parameter!$A$5:$B$7,2,FALSE)="","",VLOOKUP(H42,Parameter!$A$5:$B$7,2,FALSE)),""))</f>
        <v/>
      </c>
      <c r="P42" s="16">
        <f>IF(OR(N42="",O42=""),"",N42*O42)</f>
        <v/>
      </c>
      <c r="Q42" s="16">
        <f>IF(OR(P42="",F42=""),"",IFERROR(P42/F42,""))</f>
        <v/>
      </c>
      <c r="R42" s="31">
        <f>IF(OR(N42="",F42=""),"",IFERROR(N42/F42,""))</f>
        <v/>
      </c>
      <c r="S42" s="10">
        <f>IF(COUNTA(A42:L42,T42)=0,"",IF(OR(A42="",B42="",C42="",D42="",E42="",F42="",G42="",H42="",AND(L42="",OR(I42="",J42="",K42=""))),"Angaben fehlen",IF(O42="","Tarif fehlt",IF(F42&gt;Parameter!$L$7,"Kapazität prüfen",IF(Q42="","Portionszahl prüfen",IF(AND(Q42&gt;Parameter!$L$5,R42&gt;Parameter!$L$6),"Kosten und Energie hoch",IF(Q42&gt;Parameter!$L$5,"Kosten/Portion hoch",IF(R42&gt;Parameter!$L$6,"Energie/Portion hoch",IF(AND(K42&lt;&gt;"",K42&lt;Parameter!$L$8),"Auslastung prüfen","OK")))))))))</f>
        <v/>
      </c>
      <c r="T42" s="25" t="n"/>
      <c r="U42">
        <f>Parameter!D7</f>
        <v/>
      </c>
      <c r="V42">
        <f>Parameter!A6</f>
        <v/>
      </c>
      <c r="W42">
        <f>Parameter!F6</f>
        <v/>
      </c>
      <c r="X42">
        <f>Parameter!H7</f>
        <v/>
      </c>
    </row>
    <row r="43" ht="28" customHeight="1">
      <c r="A43" s="23" t="n"/>
      <c r="B43" s="41" t="n"/>
      <c r="C43" s="25" t="n"/>
      <c r="D43" s="23" t="n"/>
      <c r="E43" s="23" t="n"/>
      <c r="F43" s="26" t="n"/>
      <c r="G43" s="25" t="n"/>
      <c r="H43" s="23" t="n"/>
      <c r="I43" s="27" t="n"/>
      <c r="J43" s="28" t="n"/>
      <c r="K43" s="29" t="n"/>
      <c r="L43" s="27" t="n"/>
      <c r="M43" s="17">
        <f>IF(OR(I43="",J43="",K43=""),"",I43*J43/60*K43)</f>
        <v/>
      </c>
      <c r="N43" s="17">
        <f>IF(AND(L43="",M43=""),"",IF(L43&lt;&gt;"",L43,M43))</f>
        <v/>
      </c>
      <c r="O43" s="42">
        <f>IF(H43="","",IFERROR(IF(VLOOKUP(H43,Parameter!$A$5:$B$7,2,FALSE)="","",VLOOKUP(H43,Parameter!$A$5:$B$7,2,FALSE)),""))</f>
        <v/>
      </c>
      <c r="P43" s="15">
        <f>IF(OR(N43="",O43=""),"",N43*O43)</f>
        <v/>
      </c>
      <c r="Q43" s="15">
        <f>IF(OR(P43="",F43=""),"",IFERROR(P43/F43,""))</f>
        <v/>
      </c>
      <c r="R43" s="17">
        <f>IF(OR(N43="",F43=""),"",IFERROR(N43/F43,""))</f>
        <v/>
      </c>
      <c r="S43" s="6">
        <f>IF(COUNTA(A43:L43,T43)=0,"",IF(OR(A43="",B43="",C43="",D43="",E43="",F43="",G43="",H43="",AND(L43="",OR(I43="",J43="",K43=""))),"Angaben fehlen",IF(O43="","Tarif fehlt",IF(F43&gt;Parameter!$L$7,"Kapazität prüfen",IF(Q43="","Portionszahl prüfen",IF(AND(Q43&gt;Parameter!$L$5,R43&gt;Parameter!$L$6),"Kosten und Energie hoch",IF(Q43&gt;Parameter!$L$5,"Kosten/Portion hoch",IF(R43&gt;Parameter!$L$6,"Energie/Portion hoch",IF(AND(K43&lt;&gt;"",K43&lt;Parameter!$L$8),"Auslastung prüfen","OK")))))))))</f>
        <v/>
      </c>
      <c r="T43" s="25" t="n"/>
      <c r="U43">
        <f>Parameter!D8</f>
        <v/>
      </c>
      <c r="V43">
        <f>Parameter!A7</f>
        <v/>
      </c>
      <c r="W43">
        <f>Parameter!F7</f>
        <v/>
      </c>
      <c r="X43">
        <f>Parameter!H8</f>
        <v/>
      </c>
    </row>
    <row r="44" ht="28" customHeight="1">
      <c r="A44" s="23" t="n"/>
      <c r="B44" s="41" t="n"/>
      <c r="C44" s="25" t="n"/>
      <c r="D44" s="23" t="n"/>
      <c r="E44" s="23" t="n"/>
      <c r="F44" s="26" t="n"/>
      <c r="G44" s="25" t="n"/>
      <c r="H44" s="23" t="n"/>
      <c r="I44" s="27" t="n"/>
      <c r="J44" s="28" t="n"/>
      <c r="K44" s="29" t="n"/>
      <c r="L44" s="27" t="n"/>
      <c r="M44" s="31">
        <f>IF(OR(I44="",J44="",K44=""),"",I44*J44/60*K44)</f>
        <v/>
      </c>
      <c r="N44" s="31">
        <f>IF(AND(L44="",M44=""),"",IF(L44&lt;&gt;"",L44,M44))</f>
        <v/>
      </c>
      <c r="O44" s="43">
        <f>IF(H44="","",IFERROR(IF(VLOOKUP(H44,Parameter!$A$5:$B$7,2,FALSE)="","",VLOOKUP(H44,Parameter!$A$5:$B$7,2,FALSE)),""))</f>
        <v/>
      </c>
      <c r="P44" s="16">
        <f>IF(OR(N44="",O44=""),"",N44*O44)</f>
        <v/>
      </c>
      <c r="Q44" s="16">
        <f>IF(OR(P44="",F44=""),"",IFERROR(P44/F44,""))</f>
        <v/>
      </c>
      <c r="R44" s="31">
        <f>IF(OR(N44="",F44=""),"",IFERROR(N44/F44,""))</f>
        <v/>
      </c>
      <c r="S44" s="10">
        <f>IF(COUNTA(A44:L44,T44)=0,"",IF(OR(A44="",B44="",C44="",D44="",E44="",F44="",G44="",H44="",AND(L44="",OR(I44="",J44="",K44=""))),"Angaben fehlen",IF(O44="","Tarif fehlt",IF(F44&gt;Parameter!$L$7,"Kapazität prüfen",IF(Q44="","Portionszahl prüfen",IF(AND(Q44&gt;Parameter!$L$5,R44&gt;Parameter!$L$6),"Kosten und Energie hoch",IF(Q44&gt;Parameter!$L$5,"Kosten/Portion hoch",IF(R44&gt;Parameter!$L$6,"Energie/Portion hoch",IF(AND(K44&lt;&gt;"",K44&lt;Parameter!$L$8),"Auslastung prüfen","OK")))))))))</f>
        <v/>
      </c>
      <c r="T44" s="25" t="n"/>
      <c r="U44">
        <f>Parameter!D9</f>
        <v/>
      </c>
      <c r="V44">
        <f>Parameter!A5</f>
        <v/>
      </c>
      <c r="W44">
        <f>Parameter!F5</f>
        <v/>
      </c>
      <c r="X44">
        <f>Parameter!H9</f>
        <v/>
      </c>
    </row>
    <row r="45" ht="28" customHeight="1">
      <c r="A45" s="23" t="n"/>
      <c r="B45" s="41" t="n"/>
      <c r="C45" s="25" t="n"/>
      <c r="D45" s="23" t="n"/>
      <c r="E45" s="23" t="n"/>
      <c r="F45" s="26" t="n"/>
      <c r="G45" s="25" t="n"/>
      <c r="H45" s="23" t="n"/>
      <c r="I45" s="27" t="n"/>
      <c r="J45" s="28" t="n"/>
      <c r="K45" s="29" t="n"/>
      <c r="L45" s="27" t="n"/>
      <c r="M45" s="17">
        <f>IF(OR(I45="",J45="",K45=""),"",I45*J45/60*K45)</f>
        <v/>
      </c>
      <c r="N45" s="17">
        <f>IF(AND(L45="",M45=""),"",IF(L45&lt;&gt;"",L45,M45))</f>
        <v/>
      </c>
      <c r="O45" s="42">
        <f>IF(H45="","",IFERROR(IF(VLOOKUP(H45,Parameter!$A$5:$B$7,2,FALSE)="","",VLOOKUP(H45,Parameter!$A$5:$B$7,2,FALSE)),""))</f>
        <v/>
      </c>
      <c r="P45" s="15">
        <f>IF(OR(N45="",O45=""),"",N45*O45)</f>
        <v/>
      </c>
      <c r="Q45" s="15">
        <f>IF(OR(P45="",F45=""),"",IFERROR(P45/F45,""))</f>
        <v/>
      </c>
      <c r="R45" s="17">
        <f>IF(OR(N45="",F45=""),"",IFERROR(N45/F45,""))</f>
        <v/>
      </c>
      <c r="S45" s="6">
        <f>IF(COUNTA(A45:L45,T45)=0,"",IF(OR(A45="",B45="",C45="",D45="",E45="",F45="",G45="",H45="",AND(L45="",OR(I45="",J45="",K45=""))),"Angaben fehlen",IF(O45="","Tarif fehlt",IF(F45&gt;Parameter!$L$7,"Kapazität prüfen",IF(Q45="","Portionszahl prüfen",IF(AND(Q45&gt;Parameter!$L$5,R45&gt;Parameter!$L$6),"Kosten und Energie hoch",IF(Q45&gt;Parameter!$L$5,"Kosten/Portion hoch",IF(R45&gt;Parameter!$L$6,"Energie/Portion hoch",IF(AND(K45&lt;&gt;"",K45&lt;Parameter!$L$8),"Auslastung prüfen","OK")))))))))</f>
        <v/>
      </c>
      <c r="T45" s="25" t="n"/>
      <c r="U45">
        <f>Parameter!D5</f>
        <v/>
      </c>
      <c r="V45">
        <f>Parameter!A6</f>
        <v/>
      </c>
      <c r="W45">
        <f>Parameter!F6</f>
        <v/>
      </c>
      <c r="X45">
        <f>Parameter!H10</f>
        <v/>
      </c>
    </row>
    <row r="46" ht="28" customHeight="1">
      <c r="A46" s="23" t="n"/>
      <c r="B46" s="41" t="n"/>
      <c r="C46" s="25" t="n"/>
      <c r="D46" s="23" t="n"/>
      <c r="E46" s="23" t="n"/>
      <c r="F46" s="26" t="n"/>
      <c r="G46" s="25" t="n"/>
      <c r="H46" s="23" t="n"/>
      <c r="I46" s="27" t="n"/>
      <c r="J46" s="28" t="n"/>
      <c r="K46" s="29" t="n"/>
      <c r="L46" s="27" t="n"/>
      <c r="M46" s="31">
        <f>IF(OR(I46="",J46="",K46=""),"",I46*J46/60*K46)</f>
        <v/>
      </c>
      <c r="N46" s="31">
        <f>IF(AND(L46="",M46=""),"",IF(L46&lt;&gt;"",L46,M46))</f>
        <v/>
      </c>
      <c r="O46" s="43">
        <f>IF(H46="","",IFERROR(IF(VLOOKUP(H46,Parameter!$A$5:$B$7,2,FALSE)="","",VLOOKUP(H46,Parameter!$A$5:$B$7,2,FALSE)),""))</f>
        <v/>
      </c>
      <c r="P46" s="16">
        <f>IF(OR(N46="",O46=""),"",N46*O46)</f>
        <v/>
      </c>
      <c r="Q46" s="16">
        <f>IF(OR(P46="",F46=""),"",IFERROR(P46/F46,""))</f>
        <v/>
      </c>
      <c r="R46" s="31">
        <f>IF(OR(N46="",F46=""),"",IFERROR(N46/F46,""))</f>
        <v/>
      </c>
      <c r="S46" s="10">
        <f>IF(COUNTA(A46:L46,T46)=0,"",IF(OR(A46="",B46="",C46="",D46="",E46="",F46="",G46="",H46="",AND(L46="",OR(I46="",J46="",K46=""))),"Angaben fehlen",IF(O46="","Tarif fehlt",IF(F46&gt;Parameter!$L$7,"Kapazität prüfen",IF(Q46="","Portionszahl prüfen",IF(AND(Q46&gt;Parameter!$L$5,R46&gt;Parameter!$L$6),"Kosten und Energie hoch",IF(Q46&gt;Parameter!$L$5,"Kosten/Portion hoch",IF(R46&gt;Parameter!$L$6,"Energie/Portion hoch",IF(AND(K46&lt;&gt;"",K46&lt;Parameter!$L$8),"Auslastung prüfen","OK")))))))))</f>
        <v/>
      </c>
      <c r="T46" s="25" t="n"/>
      <c r="U46">
        <f>Parameter!D6</f>
        <v/>
      </c>
      <c r="V46">
        <f>Parameter!A7</f>
        <v/>
      </c>
      <c r="W46">
        <f>Parameter!F7</f>
        <v/>
      </c>
      <c r="X46">
        <f>Parameter!H11</f>
        <v/>
      </c>
    </row>
    <row r="47" ht="28" customHeight="1">
      <c r="A47" s="23" t="n"/>
      <c r="B47" s="41" t="n"/>
      <c r="C47" s="25" t="n"/>
      <c r="D47" s="23" t="n"/>
      <c r="E47" s="23" t="n"/>
      <c r="F47" s="26" t="n"/>
      <c r="G47" s="25" t="n"/>
      <c r="H47" s="23" t="n"/>
      <c r="I47" s="27" t="n"/>
      <c r="J47" s="28" t="n"/>
      <c r="K47" s="29" t="n"/>
      <c r="L47" s="27" t="n"/>
      <c r="M47" s="17">
        <f>IF(OR(I47="",J47="",K47=""),"",I47*J47/60*K47)</f>
        <v/>
      </c>
      <c r="N47" s="17">
        <f>IF(AND(L47="",M47=""),"",IF(L47&lt;&gt;"",L47,M47))</f>
        <v/>
      </c>
      <c r="O47" s="42">
        <f>IF(H47="","",IFERROR(IF(VLOOKUP(H47,Parameter!$A$5:$B$7,2,FALSE)="","",VLOOKUP(H47,Parameter!$A$5:$B$7,2,FALSE)),""))</f>
        <v/>
      </c>
      <c r="P47" s="15">
        <f>IF(OR(N47="",O47=""),"",N47*O47)</f>
        <v/>
      </c>
      <c r="Q47" s="15">
        <f>IF(OR(P47="",F47=""),"",IFERROR(P47/F47,""))</f>
        <v/>
      </c>
      <c r="R47" s="17">
        <f>IF(OR(N47="",F47=""),"",IFERROR(N47/F47,""))</f>
        <v/>
      </c>
      <c r="S47" s="6">
        <f>IF(COUNTA(A47:L47,T47)=0,"",IF(OR(A47="",B47="",C47="",D47="",E47="",F47="",G47="",H47="",AND(L47="",OR(I47="",J47="",K47=""))),"Angaben fehlen",IF(O47="","Tarif fehlt",IF(F47&gt;Parameter!$L$7,"Kapazität prüfen",IF(Q47="","Portionszahl prüfen",IF(AND(Q47&gt;Parameter!$L$5,R47&gt;Parameter!$L$6),"Kosten und Energie hoch",IF(Q47&gt;Parameter!$L$5,"Kosten/Portion hoch",IF(R47&gt;Parameter!$L$6,"Energie/Portion hoch",IF(AND(K47&lt;&gt;"",K47&lt;Parameter!$L$8),"Auslastung prüfen","OK")))))))))</f>
        <v/>
      </c>
      <c r="T47" s="25" t="n"/>
      <c r="U47">
        <f>Parameter!D7</f>
        <v/>
      </c>
      <c r="V47">
        <f>Parameter!A5</f>
        <v/>
      </c>
      <c r="W47">
        <f>Parameter!F5</f>
        <v/>
      </c>
      <c r="X47">
        <f>Parameter!H5</f>
        <v/>
      </c>
    </row>
    <row r="48" ht="28" customHeight="1">
      <c r="A48" s="23" t="n"/>
      <c r="B48" s="41" t="n"/>
      <c r="C48" s="25" t="n"/>
      <c r="D48" s="23" t="n"/>
      <c r="E48" s="23" t="n"/>
      <c r="F48" s="26" t="n"/>
      <c r="G48" s="25" t="n"/>
      <c r="H48" s="23" t="n"/>
      <c r="I48" s="27" t="n"/>
      <c r="J48" s="28" t="n"/>
      <c r="K48" s="29" t="n"/>
      <c r="L48" s="27" t="n"/>
      <c r="M48" s="31">
        <f>IF(OR(I48="",J48="",K48=""),"",I48*J48/60*K48)</f>
        <v/>
      </c>
      <c r="N48" s="31">
        <f>IF(AND(L48="",M48=""),"",IF(L48&lt;&gt;"",L48,M48))</f>
        <v/>
      </c>
      <c r="O48" s="43">
        <f>IF(H48="","",IFERROR(IF(VLOOKUP(H48,Parameter!$A$5:$B$7,2,FALSE)="","",VLOOKUP(H48,Parameter!$A$5:$B$7,2,FALSE)),""))</f>
        <v/>
      </c>
      <c r="P48" s="16">
        <f>IF(OR(N48="",O48=""),"",N48*O48)</f>
        <v/>
      </c>
      <c r="Q48" s="16">
        <f>IF(OR(P48="",F48=""),"",IFERROR(P48/F48,""))</f>
        <v/>
      </c>
      <c r="R48" s="31">
        <f>IF(OR(N48="",F48=""),"",IFERROR(N48/F48,""))</f>
        <v/>
      </c>
      <c r="S48" s="10">
        <f>IF(COUNTA(A48:L48,T48)=0,"",IF(OR(A48="",B48="",C48="",D48="",E48="",F48="",G48="",H48="",AND(L48="",OR(I48="",J48="",K48=""))),"Angaben fehlen",IF(O48="","Tarif fehlt",IF(F48&gt;Parameter!$L$7,"Kapazität prüfen",IF(Q48="","Portionszahl prüfen",IF(AND(Q48&gt;Parameter!$L$5,R48&gt;Parameter!$L$6),"Kosten und Energie hoch",IF(Q48&gt;Parameter!$L$5,"Kosten/Portion hoch",IF(R48&gt;Parameter!$L$6,"Energie/Portion hoch",IF(AND(K48&lt;&gt;"",K48&lt;Parameter!$L$8),"Auslastung prüfen","OK")))))))))</f>
        <v/>
      </c>
      <c r="T48" s="25" t="n"/>
      <c r="U48">
        <f>Parameter!D8</f>
        <v/>
      </c>
      <c r="V48">
        <f>Parameter!A6</f>
        <v/>
      </c>
      <c r="W48">
        <f>Parameter!F6</f>
        <v/>
      </c>
      <c r="X48">
        <f>Parameter!H6</f>
        <v/>
      </c>
    </row>
    <row r="49" ht="28" customHeight="1">
      <c r="A49" s="23" t="n"/>
      <c r="B49" s="41" t="n"/>
      <c r="C49" s="25" t="n"/>
      <c r="D49" s="23" t="n"/>
      <c r="E49" s="23" t="n"/>
      <c r="F49" s="26" t="n"/>
      <c r="G49" s="25" t="n"/>
      <c r="H49" s="23" t="n"/>
      <c r="I49" s="27" t="n"/>
      <c r="J49" s="28" t="n"/>
      <c r="K49" s="29" t="n"/>
      <c r="L49" s="27" t="n"/>
      <c r="M49" s="17">
        <f>IF(OR(I49="",J49="",K49=""),"",I49*J49/60*K49)</f>
        <v/>
      </c>
      <c r="N49" s="17">
        <f>IF(AND(L49="",M49=""),"",IF(L49&lt;&gt;"",L49,M49))</f>
        <v/>
      </c>
      <c r="O49" s="42">
        <f>IF(H49="","",IFERROR(IF(VLOOKUP(H49,Parameter!$A$5:$B$7,2,FALSE)="","",VLOOKUP(H49,Parameter!$A$5:$B$7,2,FALSE)),""))</f>
        <v/>
      </c>
      <c r="P49" s="15">
        <f>IF(OR(N49="",O49=""),"",N49*O49)</f>
        <v/>
      </c>
      <c r="Q49" s="15">
        <f>IF(OR(P49="",F49=""),"",IFERROR(P49/F49,""))</f>
        <v/>
      </c>
      <c r="R49" s="17">
        <f>IF(OR(N49="",F49=""),"",IFERROR(N49/F49,""))</f>
        <v/>
      </c>
      <c r="S49" s="6">
        <f>IF(COUNTA(A49:L49,T49)=0,"",IF(OR(A49="",B49="",C49="",D49="",E49="",F49="",G49="",H49="",AND(L49="",OR(I49="",J49="",K49=""))),"Angaben fehlen",IF(O49="","Tarif fehlt",IF(F49&gt;Parameter!$L$7,"Kapazität prüfen",IF(Q49="","Portionszahl prüfen",IF(AND(Q49&gt;Parameter!$L$5,R49&gt;Parameter!$L$6),"Kosten und Energie hoch",IF(Q49&gt;Parameter!$L$5,"Kosten/Portion hoch",IF(R49&gt;Parameter!$L$6,"Energie/Portion hoch",IF(AND(K49&lt;&gt;"",K49&lt;Parameter!$L$8),"Auslastung prüfen","OK")))))))))</f>
        <v/>
      </c>
      <c r="T49" s="25" t="n"/>
      <c r="U49">
        <f>Parameter!D9</f>
        <v/>
      </c>
      <c r="V49">
        <f>Parameter!A7</f>
        <v/>
      </c>
      <c r="W49">
        <f>Parameter!F7</f>
        <v/>
      </c>
      <c r="X49">
        <f>Parameter!H7</f>
        <v/>
      </c>
    </row>
    <row r="50" ht="28" customHeight="1">
      <c r="A50" s="23" t="n"/>
      <c r="B50" s="41" t="n"/>
      <c r="C50" s="25" t="n"/>
      <c r="D50" s="23" t="n"/>
      <c r="E50" s="23" t="n"/>
      <c r="F50" s="26" t="n"/>
      <c r="G50" s="25" t="n"/>
      <c r="H50" s="23" t="n"/>
      <c r="I50" s="27" t="n"/>
      <c r="J50" s="28" t="n"/>
      <c r="K50" s="29" t="n"/>
      <c r="L50" s="27" t="n"/>
      <c r="M50" s="31">
        <f>IF(OR(I50="",J50="",K50=""),"",I50*J50/60*K50)</f>
        <v/>
      </c>
      <c r="N50" s="31">
        <f>IF(AND(L50="",M50=""),"",IF(L50&lt;&gt;"",L50,M50))</f>
        <v/>
      </c>
      <c r="O50" s="43">
        <f>IF(H50="","",IFERROR(IF(VLOOKUP(H50,Parameter!$A$5:$B$7,2,FALSE)="","",VLOOKUP(H50,Parameter!$A$5:$B$7,2,FALSE)),""))</f>
        <v/>
      </c>
      <c r="P50" s="16">
        <f>IF(OR(N50="",O50=""),"",N50*O50)</f>
        <v/>
      </c>
      <c r="Q50" s="16">
        <f>IF(OR(P50="",F50=""),"",IFERROR(P50/F50,""))</f>
        <v/>
      </c>
      <c r="R50" s="31">
        <f>IF(OR(N50="",F50=""),"",IFERROR(N50/F50,""))</f>
        <v/>
      </c>
      <c r="S50" s="10">
        <f>IF(COUNTA(A50:L50,T50)=0,"",IF(OR(A50="",B50="",C50="",D50="",E50="",F50="",G50="",H50="",AND(L50="",OR(I50="",J50="",K50=""))),"Angaben fehlen",IF(O50="","Tarif fehlt",IF(F50&gt;Parameter!$L$7,"Kapazität prüfen",IF(Q50="","Portionszahl prüfen",IF(AND(Q50&gt;Parameter!$L$5,R50&gt;Parameter!$L$6),"Kosten und Energie hoch",IF(Q50&gt;Parameter!$L$5,"Kosten/Portion hoch",IF(R50&gt;Parameter!$L$6,"Energie/Portion hoch",IF(AND(K50&lt;&gt;"",K50&lt;Parameter!$L$8),"Auslastung prüfen","OK")))))))))</f>
        <v/>
      </c>
      <c r="T50" s="25" t="n"/>
      <c r="U50">
        <f>Parameter!D5</f>
        <v/>
      </c>
      <c r="V50">
        <f>Parameter!A5</f>
        <v/>
      </c>
      <c r="W50">
        <f>Parameter!F5</f>
        <v/>
      </c>
      <c r="X50">
        <f>Parameter!H8</f>
        <v/>
      </c>
    </row>
    <row r="51" ht="28" customHeight="1">
      <c r="A51" s="23" t="n"/>
      <c r="B51" s="41" t="n"/>
      <c r="C51" s="25" t="n"/>
      <c r="D51" s="23" t="n"/>
      <c r="E51" s="23" t="n"/>
      <c r="F51" s="26" t="n"/>
      <c r="G51" s="25" t="n"/>
      <c r="H51" s="23" t="n"/>
      <c r="I51" s="27" t="n"/>
      <c r="J51" s="28" t="n"/>
      <c r="K51" s="29" t="n"/>
      <c r="L51" s="27" t="n"/>
      <c r="M51" s="17">
        <f>IF(OR(I51="",J51="",K51=""),"",I51*J51/60*K51)</f>
        <v/>
      </c>
      <c r="N51" s="17">
        <f>IF(AND(L51="",M51=""),"",IF(L51&lt;&gt;"",L51,M51))</f>
        <v/>
      </c>
      <c r="O51" s="42">
        <f>IF(H51="","",IFERROR(IF(VLOOKUP(H51,Parameter!$A$5:$B$7,2,FALSE)="","",VLOOKUP(H51,Parameter!$A$5:$B$7,2,FALSE)),""))</f>
        <v/>
      </c>
      <c r="P51" s="15">
        <f>IF(OR(N51="",O51=""),"",N51*O51)</f>
        <v/>
      </c>
      <c r="Q51" s="15">
        <f>IF(OR(P51="",F51=""),"",IFERROR(P51/F51,""))</f>
        <v/>
      </c>
      <c r="R51" s="17">
        <f>IF(OR(N51="",F51=""),"",IFERROR(N51/F51,""))</f>
        <v/>
      </c>
      <c r="S51" s="6">
        <f>IF(COUNTA(A51:L51,T51)=0,"",IF(OR(A51="",B51="",C51="",D51="",E51="",F51="",G51="",H51="",AND(L51="",OR(I51="",J51="",K51=""))),"Angaben fehlen",IF(O51="","Tarif fehlt",IF(F51&gt;Parameter!$L$7,"Kapazität prüfen",IF(Q51="","Portionszahl prüfen",IF(AND(Q51&gt;Parameter!$L$5,R51&gt;Parameter!$L$6),"Kosten und Energie hoch",IF(Q51&gt;Parameter!$L$5,"Kosten/Portion hoch",IF(R51&gt;Parameter!$L$6,"Energie/Portion hoch",IF(AND(K51&lt;&gt;"",K51&lt;Parameter!$L$8),"Auslastung prüfen","OK")))))))))</f>
        <v/>
      </c>
      <c r="T51" s="25" t="n"/>
      <c r="U51">
        <f>Parameter!D6</f>
        <v/>
      </c>
      <c r="V51">
        <f>Parameter!A6</f>
        <v/>
      </c>
      <c r="W51">
        <f>Parameter!F6</f>
        <v/>
      </c>
      <c r="X51">
        <f>Parameter!H9</f>
        <v/>
      </c>
    </row>
    <row r="52" ht="28" customHeight="1">
      <c r="A52" s="23" t="n"/>
      <c r="B52" s="41" t="n"/>
      <c r="C52" s="25" t="n"/>
      <c r="D52" s="23" t="n"/>
      <c r="E52" s="23" t="n"/>
      <c r="F52" s="26" t="n"/>
      <c r="G52" s="25" t="n"/>
      <c r="H52" s="23" t="n"/>
      <c r="I52" s="27" t="n"/>
      <c r="J52" s="28" t="n"/>
      <c r="K52" s="29" t="n"/>
      <c r="L52" s="27" t="n"/>
      <c r="M52" s="31">
        <f>IF(OR(I52="",J52="",K52=""),"",I52*J52/60*K52)</f>
        <v/>
      </c>
      <c r="N52" s="31">
        <f>IF(AND(L52="",M52=""),"",IF(L52&lt;&gt;"",L52,M52))</f>
        <v/>
      </c>
      <c r="O52" s="43">
        <f>IF(H52="","",IFERROR(IF(VLOOKUP(H52,Parameter!$A$5:$B$7,2,FALSE)="","",VLOOKUP(H52,Parameter!$A$5:$B$7,2,FALSE)),""))</f>
        <v/>
      </c>
      <c r="P52" s="16">
        <f>IF(OR(N52="",O52=""),"",N52*O52)</f>
        <v/>
      </c>
      <c r="Q52" s="16">
        <f>IF(OR(P52="",F52=""),"",IFERROR(P52/F52,""))</f>
        <v/>
      </c>
      <c r="R52" s="31">
        <f>IF(OR(N52="",F52=""),"",IFERROR(N52/F52,""))</f>
        <v/>
      </c>
      <c r="S52" s="10">
        <f>IF(COUNTA(A52:L52,T52)=0,"",IF(OR(A52="",B52="",C52="",D52="",E52="",F52="",G52="",H52="",AND(L52="",OR(I52="",J52="",K52=""))),"Angaben fehlen",IF(O52="","Tarif fehlt",IF(F52&gt;Parameter!$L$7,"Kapazität prüfen",IF(Q52="","Portionszahl prüfen",IF(AND(Q52&gt;Parameter!$L$5,R52&gt;Parameter!$L$6),"Kosten und Energie hoch",IF(Q52&gt;Parameter!$L$5,"Kosten/Portion hoch",IF(R52&gt;Parameter!$L$6,"Energie/Portion hoch",IF(AND(K52&lt;&gt;"",K52&lt;Parameter!$L$8),"Auslastung prüfen","OK")))))))))</f>
        <v/>
      </c>
      <c r="T52" s="25" t="n"/>
      <c r="U52">
        <f>Parameter!D7</f>
        <v/>
      </c>
      <c r="V52">
        <f>Parameter!A7</f>
        <v/>
      </c>
      <c r="W52">
        <f>Parameter!F7</f>
        <v/>
      </c>
      <c r="X52">
        <f>Parameter!H10</f>
        <v/>
      </c>
    </row>
    <row r="53" ht="28" customHeight="1">
      <c r="A53" s="23" t="n"/>
      <c r="B53" s="41" t="n"/>
      <c r="C53" s="25" t="n"/>
      <c r="D53" s="23" t="n"/>
      <c r="E53" s="23" t="n"/>
      <c r="F53" s="26" t="n"/>
      <c r="G53" s="25" t="n"/>
      <c r="H53" s="23" t="n"/>
      <c r="I53" s="27" t="n"/>
      <c r="J53" s="28" t="n"/>
      <c r="K53" s="29" t="n"/>
      <c r="L53" s="27" t="n"/>
      <c r="M53" s="17">
        <f>IF(OR(I53="",J53="",K53=""),"",I53*J53/60*K53)</f>
        <v/>
      </c>
      <c r="N53" s="17">
        <f>IF(AND(L53="",M53=""),"",IF(L53&lt;&gt;"",L53,M53))</f>
        <v/>
      </c>
      <c r="O53" s="42">
        <f>IF(H53="","",IFERROR(IF(VLOOKUP(H53,Parameter!$A$5:$B$7,2,FALSE)="","",VLOOKUP(H53,Parameter!$A$5:$B$7,2,FALSE)),""))</f>
        <v/>
      </c>
      <c r="P53" s="15">
        <f>IF(OR(N53="",O53=""),"",N53*O53)</f>
        <v/>
      </c>
      <c r="Q53" s="15">
        <f>IF(OR(P53="",F53=""),"",IFERROR(P53/F53,""))</f>
        <v/>
      </c>
      <c r="R53" s="17">
        <f>IF(OR(N53="",F53=""),"",IFERROR(N53/F53,""))</f>
        <v/>
      </c>
      <c r="S53" s="6">
        <f>IF(COUNTA(A53:L53,T53)=0,"",IF(OR(A53="",B53="",C53="",D53="",E53="",F53="",G53="",H53="",AND(L53="",OR(I53="",J53="",K53=""))),"Angaben fehlen",IF(O53="","Tarif fehlt",IF(F53&gt;Parameter!$L$7,"Kapazität prüfen",IF(Q53="","Portionszahl prüfen",IF(AND(Q53&gt;Parameter!$L$5,R53&gt;Parameter!$L$6),"Kosten und Energie hoch",IF(Q53&gt;Parameter!$L$5,"Kosten/Portion hoch",IF(R53&gt;Parameter!$L$6,"Energie/Portion hoch",IF(AND(K53&lt;&gt;"",K53&lt;Parameter!$L$8),"Auslastung prüfen","OK")))))))))</f>
        <v/>
      </c>
      <c r="T53" s="25" t="n"/>
      <c r="U53">
        <f>Parameter!D8</f>
        <v/>
      </c>
      <c r="V53">
        <f>Parameter!A5</f>
        <v/>
      </c>
      <c r="W53">
        <f>Parameter!F5</f>
        <v/>
      </c>
      <c r="X53">
        <f>Parameter!H11</f>
        <v/>
      </c>
    </row>
    <row r="54" ht="28" customHeight="1">
      <c r="A54" s="23" t="n"/>
      <c r="B54" s="41" t="n"/>
      <c r="C54" s="25" t="n"/>
      <c r="D54" s="23" t="n"/>
      <c r="E54" s="23" t="n"/>
      <c r="F54" s="26" t="n"/>
      <c r="G54" s="25" t="n"/>
      <c r="H54" s="23" t="n"/>
      <c r="I54" s="27" t="n"/>
      <c r="J54" s="28" t="n"/>
      <c r="K54" s="29" t="n"/>
      <c r="L54" s="27" t="n"/>
      <c r="M54" s="31">
        <f>IF(OR(I54="",J54="",K54=""),"",I54*J54/60*K54)</f>
        <v/>
      </c>
      <c r="N54" s="31">
        <f>IF(AND(L54="",M54=""),"",IF(L54&lt;&gt;"",L54,M54))</f>
        <v/>
      </c>
      <c r="O54" s="43">
        <f>IF(H54="","",IFERROR(IF(VLOOKUP(H54,Parameter!$A$5:$B$7,2,FALSE)="","",VLOOKUP(H54,Parameter!$A$5:$B$7,2,FALSE)),""))</f>
        <v/>
      </c>
      <c r="P54" s="16">
        <f>IF(OR(N54="",O54=""),"",N54*O54)</f>
        <v/>
      </c>
      <c r="Q54" s="16">
        <f>IF(OR(P54="",F54=""),"",IFERROR(P54/F54,""))</f>
        <v/>
      </c>
      <c r="R54" s="31">
        <f>IF(OR(N54="",F54=""),"",IFERROR(N54/F54,""))</f>
        <v/>
      </c>
      <c r="S54" s="10">
        <f>IF(COUNTA(A54:L54,T54)=0,"",IF(OR(A54="",B54="",C54="",D54="",E54="",F54="",G54="",H54="",AND(L54="",OR(I54="",J54="",K54=""))),"Angaben fehlen",IF(O54="","Tarif fehlt",IF(F54&gt;Parameter!$L$7,"Kapazität prüfen",IF(Q54="","Portionszahl prüfen",IF(AND(Q54&gt;Parameter!$L$5,R54&gt;Parameter!$L$6),"Kosten und Energie hoch",IF(Q54&gt;Parameter!$L$5,"Kosten/Portion hoch",IF(R54&gt;Parameter!$L$6,"Energie/Portion hoch",IF(AND(K54&lt;&gt;"",K54&lt;Parameter!$L$8),"Auslastung prüfen","OK")))))))))</f>
        <v/>
      </c>
      <c r="T54" s="25" t="n"/>
      <c r="U54">
        <f>Parameter!D9</f>
        <v/>
      </c>
      <c r="V54">
        <f>Parameter!A6</f>
        <v/>
      </c>
      <c r="W54">
        <f>Parameter!F6</f>
        <v/>
      </c>
      <c r="X54">
        <f>Parameter!H5</f>
        <v/>
      </c>
    </row>
    <row r="55" ht="28" customHeight="1">
      <c r="A55" s="23" t="n"/>
      <c r="B55" s="41" t="n"/>
      <c r="C55" s="25" t="n"/>
      <c r="D55" s="23" t="n"/>
      <c r="E55" s="23" t="n"/>
      <c r="F55" s="26" t="n"/>
      <c r="G55" s="25" t="n"/>
      <c r="H55" s="23" t="n"/>
      <c r="I55" s="27" t="n"/>
      <c r="J55" s="28" t="n"/>
      <c r="K55" s="29" t="n"/>
      <c r="L55" s="27" t="n"/>
      <c r="M55" s="17">
        <f>IF(OR(I55="",J55="",K55=""),"",I55*J55/60*K55)</f>
        <v/>
      </c>
      <c r="N55" s="17">
        <f>IF(AND(L55="",M55=""),"",IF(L55&lt;&gt;"",L55,M55))</f>
        <v/>
      </c>
      <c r="O55" s="42">
        <f>IF(H55="","",IFERROR(IF(VLOOKUP(H55,Parameter!$A$5:$B$7,2,FALSE)="","",VLOOKUP(H55,Parameter!$A$5:$B$7,2,FALSE)),""))</f>
        <v/>
      </c>
      <c r="P55" s="15">
        <f>IF(OR(N55="",O55=""),"",N55*O55)</f>
        <v/>
      </c>
      <c r="Q55" s="15">
        <f>IF(OR(P55="",F55=""),"",IFERROR(P55/F55,""))</f>
        <v/>
      </c>
      <c r="R55" s="17">
        <f>IF(OR(N55="",F55=""),"",IFERROR(N55/F55,""))</f>
        <v/>
      </c>
      <c r="S55" s="6">
        <f>IF(COUNTA(A55:L55,T55)=0,"",IF(OR(A55="",B55="",C55="",D55="",E55="",F55="",G55="",H55="",AND(L55="",OR(I55="",J55="",K55=""))),"Angaben fehlen",IF(O55="","Tarif fehlt",IF(F55&gt;Parameter!$L$7,"Kapazität prüfen",IF(Q55="","Portionszahl prüfen",IF(AND(Q55&gt;Parameter!$L$5,R55&gt;Parameter!$L$6),"Kosten und Energie hoch",IF(Q55&gt;Parameter!$L$5,"Kosten/Portion hoch",IF(R55&gt;Parameter!$L$6,"Energie/Portion hoch",IF(AND(K55&lt;&gt;"",K55&lt;Parameter!$L$8),"Auslastung prüfen","OK")))))))))</f>
        <v/>
      </c>
      <c r="T55" s="25" t="n"/>
      <c r="U55">
        <f>Parameter!D5</f>
        <v/>
      </c>
      <c r="V55">
        <f>Parameter!A7</f>
        <v/>
      </c>
      <c r="W55">
        <f>Parameter!F7</f>
        <v/>
      </c>
      <c r="X55">
        <f>Parameter!H6</f>
        <v/>
      </c>
    </row>
    <row r="56" ht="28" customHeight="1">
      <c r="A56" s="23" t="n"/>
      <c r="B56" s="41" t="n"/>
      <c r="C56" s="25" t="n"/>
      <c r="D56" s="23" t="n"/>
      <c r="E56" s="23" t="n"/>
      <c r="F56" s="26" t="n"/>
      <c r="G56" s="25" t="n"/>
      <c r="H56" s="23" t="n"/>
      <c r="I56" s="27" t="n"/>
      <c r="J56" s="28" t="n"/>
      <c r="K56" s="29" t="n"/>
      <c r="L56" s="27" t="n"/>
      <c r="M56" s="31">
        <f>IF(OR(I56="",J56="",K56=""),"",I56*J56/60*K56)</f>
        <v/>
      </c>
      <c r="N56" s="31">
        <f>IF(AND(L56="",M56=""),"",IF(L56&lt;&gt;"",L56,M56))</f>
        <v/>
      </c>
      <c r="O56" s="43">
        <f>IF(H56="","",IFERROR(IF(VLOOKUP(H56,Parameter!$A$5:$B$7,2,FALSE)="","",VLOOKUP(H56,Parameter!$A$5:$B$7,2,FALSE)),""))</f>
        <v/>
      </c>
      <c r="P56" s="16">
        <f>IF(OR(N56="",O56=""),"",N56*O56)</f>
        <v/>
      </c>
      <c r="Q56" s="16">
        <f>IF(OR(P56="",F56=""),"",IFERROR(P56/F56,""))</f>
        <v/>
      </c>
      <c r="R56" s="31">
        <f>IF(OR(N56="",F56=""),"",IFERROR(N56/F56,""))</f>
        <v/>
      </c>
      <c r="S56" s="10">
        <f>IF(COUNTA(A56:L56,T56)=0,"",IF(OR(A56="",B56="",C56="",D56="",E56="",F56="",G56="",H56="",AND(L56="",OR(I56="",J56="",K56=""))),"Angaben fehlen",IF(O56="","Tarif fehlt",IF(F56&gt;Parameter!$L$7,"Kapazität prüfen",IF(Q56="","Portionszahl prüfen",IF(AND(Q56&gt;Parameter!$L$5,R56&gt;Parameter!$L$6),"Kosten und Energie hoch",IF(Q56&gt;Parameter!$L$5,"Kosten/Portion hoch",IF(R56&gt;Parameter!$L$6,"Energie/Portion hoch",IF(AND(K56&lt;&gt;"",K56&lt;Parameter!$L$8),"Auslastung prüfen","OK")))))))))</f>
        <v/>
      </c>
      <c r="T56" s="25" t="n"/>
      <c r="U56">
        <f>Parameter!D6</f>
        <v/>
      </c>
      <c r="V56">
        <f>Parameter!A5</f>
        <v/>
      </c>
      <c r="W56">
        <f>Parameter!F5</f>
        <v/>
      </c>
      <c r="X56">
        <f>Parameter!H7</f>
        <v/>
      </c>
    </row>
    <row r="57" ht="28" customHeight="1">
      <c r="A57" s="23" t="n"/>
      <c r="B57" s="41" t="n"/>
      <c r="C57" s="25" t="n"/>
      <c r="D57" s="23" t="n"/>
      <c r="E57" s="23" t="n"/>
      <c r="F57" s="26" t="n"/>
      <c r="G57" s="25" t="n"/>
      <c r="H57" s="23" t="n"/>
      <c r="I57" s="27" t="n"/>
      <c r="J57" s="28" t="n"/>
      <c r="K57" s="29" t="n"/>
      <c r="L57" s="27" t="n"/>
      <c r="M57" s="17">
        <f>IF(OR(I57="",J57="",K57=""),"",I57*J57/60*K57)</f>
        <v/>
      </c>
      <c r="N57" s="17">
        <f>IF(AND(L57="",M57=""),"",IF(L57&lt;&gt;"",L57,M57))</f>
        <v/>
      </c>
      <c r="O57" s="42">
        <f>IF(H57="","",IFERROR(IF(VLOOKUP(H57,Parameter!$A$5:$B$7,2,FALSE)="","",VLOOKUP(H57,Parameter!$A$5:$B$7,2,FALSE)),""))</f>
        <v/>
      </c>
      <c r="P57" s="15">
        <f>IF(OR(N57="",O57=""),"",N57*O57)</f>
        <v/>
      </c>
      <c r="Q57" s="15">
        <f>IF(OR(P57="",F57=""),"",IFERROR(P57/F57,""))</f>
        <v/>
      </c>
      <c r="R57" s="17">
        <f>IF(OR(N57="",F57=""),"",IFERROR(N57/F57,""))</f>
        <v/>
      </c>
      <c r="S57" s="6">
        <f>IF(COUNTA(A57:L57,T57)=0,"",IF(OR(A57="",B57="",C57="",D57="",E57="",F57="",G57="",H57="",AND(L57="",OR(I57="",J57="",K57=""))),"Angaben fehlen",IF(O57="","Tarif fehlt",IF(F57&gt;Parameter!$L$7,"Kapazität prüfen",IF(Q57="","Portionszahl prüfen",IF(AND(Q57&gt;Parameter!$L$5,R57&gt;Parameter!$L$6),"Kosten und Energie hoch",IF(Q57&gt;Parameter!$L$5,"Kosten/Portion hoch",IF(R57&gt;Parameter!$L$6,"Energie/Portion hoch",IF(AND(K57&lt;&gt;"",K57&lt;Parameter!$L$8),"Auslastung prüfen","OK")))))))))</f>
        <v/>
      </c>
      <c r="T57" s="25" t="n"/>
      <c r="U57">
        <f>Parameter!D7</f>
        <v/>
      </c>
      <c r="V57">
        <f>Parameter!A6</f>
        <v/>
      </c>
      <c r="W57">
        <f>Parameter!F6</f>
        <v/>
      </c>
      <c r="X57">
        <f>Parameter!H8</f>
        <v/>
      </c>
    </row>
    <row r="58" ht="28" customHeight="1">
      <c r="A58" s="23" t="n"/>
      <c r="B58" s="41" t="n"/>
      <c r="C58" s="25" t="n"/>
      <c r="D58" s="23" t="n"/>
      <c r="E58" s="23" t="n"/>
      <c r="F58" s="26" t="n"/>
      <c r="G58" s="25" t="n"/>
      <c r="H58" s="23" t="n"/>
      <c r="I58" s="27" t="n"/>
      <c r="J58" s="28" t="n"/>
      <c r="K58" s="29" t="n"/>
      <c r="L58" s="27" t="n"/>
      <c r="M58" s="31">
        <f>IF(OR(I58="",J58="",K58=""),"",I58*J58/60*K58)</f>
        <v/>
      </c>
      <c r="N58" s="31">
        <f>IF(AND(L58="",M58=""),"",IF(L58&lt;&gt;"",L58,M58))</f>
        <v/>
      </c>
      <c r="O58" s="43">
        <f>IF(H58="","",IFERROR(IF(VLOOKUP(H58,Parameter!$A$5:$B$7,2,FALSE)="","",VLOOKUP(H58,Parameter!$A$5:$B$7,2,FALSE)),""))</f>
        <v/>
      </c>
      <c r="P58" s="16">
        <f>IF(OR(N58="",O58=""),"",N58*O58)</f>
        <v/>
      </c>
      <c r="Q58" s="16">
        <f>IF(OR(P58="",F58=""),"",IFERROR(P58/F58,""))</f>
        <v/>
      </c>
      <c r="R58" s="31">
        <f>IF(OR(N58="",F58=""),"",IFERROR(N58/F58,""))</f>
        <v/>
      </c>
      <c r="S58" s="10">
        <f>IF(COUNTA(A58:L58,T58)=0,"",IF(OR(A58="",B58="",C58="",D58="",E58="",F58="",G58="",H58="",AND(L58="",OR(I58="",J58="",K58=""))),"Angaben fehlen",IF(O58="","Tarif fehlt",IF(F58&gt;Parameter!$L$7,"Kapazität prüfen",IF(Q58="","Portionszahl prüfen",IF(AND(Q58&gt;Parameter!$L$5,R58&gt;Parameter!$L$6),"Kosten und Energie hoch",IF(Q58&gt;Parameter!$L$5,"Kosten/Portion hoch",IF(R58&gt;Parameter!$L$6,"Energie/Portion hoch",IF(AND(K58&lt;&gt;"",K58&lt;Parameter!$L$8),"Auslastung prüfen","OK")))))))))</f>
        <v/>
      </c>
      <c r="T58" s="25" t="n"/>
      <c r="U58">
        <f>Parameter!D8</f>
        <v/>
      </c>
      <c r="V58">
        <f>Parameter!A7</f>
        <v/>
      </c>
      <c r="W58">
        <f>Parameter!F7</f>
        <v/>
      </c>
      <c r="X58">
        <f>Parameter!H9</f>
        <v/>
      </c>
    </row>
    <row r="59" ht="28" customHeight="1">
      <c r="A59" s="23" t="n"/>
      <c r="B59" s="41" t="n"/>
      <c r="C59" s="25" t="n"/>
      <c r="D59" s="23" t="n"/>
      <c r="E59" s="23" t="n"/>
      <c r="F59" s="26" t="n"/>
      <c r="G59" s="25" t="n"/>
      <c r="H59" s="23" t="n"/>
      <c r="I59" s="27" t="n"/>
      <c r="J59" s="28" t="n"/>
      <c r="K59" s="29" t="n"/>
      <c r="L59" s="27" t="n"/>
      <c r="M59" s="17">
        <f>IF(OR(I59="",J59="",K59=""),"",I59*J59/60*K59)</f>
        <v/>
      </c>
      <c r="N59" s="17">
        <f>IF(AND(L59="",M59=""),"",IF(L59&lt;&gt;"",L59,M59))</f>
        <v/>
      </c>
      <c r="O59" s="42">
        <f>IF(H59="","",IFERROR(IF(VLOOKUP(H59,Parameter!$A$5:$B$7,2,FALSE)="","",VLOOKUP(H59,Parameter!$A$5:$B$7,2,FALSE)),""))</f>
        <v/>
      </c>
      <c r="P59" s="15">
        <f>IF(OR(N59="",O59=""),"",N59*O59)</f>
        <v/>
      </c>
      <c r="Q59" s="15">
        <f>IF(OR(P59="",F59=""),"",IFERROR(P59/F59,""))</f>
        <v/>
      </c>
      <c r="R59" s="17">
        <f>IF(OR(N59="",F59=""),"",IFERROR(N59/F59,""))</f>
        <v/>
      </c>
      <c r="S59" s="6">
        <f>IF(COUNTA(A59:L59,T59)=0,"",IF(OR(A59="",B59="",C59="",D59="",E59="",F59="",G59="",H59="",AND(L59="",OR(I59="",J59="",K59=""))),"Angaben fehlen",IF(O59="","Tarif fehlt",IF(F59&gt;Parameter!$L$7,"Kapazität prüfen",IF(Q59="","Portionszahl prüfen",IF(AND(Q59&gt;Parameter!$L$5,R59&gt;Parameter!$L$6),"Kosten und Energie hoch",IF(Q59&gt;Parameter!$L$5,"Kosten/Portion hoch",IF(R59&gt;Parameter!$L$6,"Energie/Portion hoch",IF(AND(K59&lt;&gt;"",K59&lt;Parameter!$L$8),"Auslastung prüfen","OK")))))))))</f>
        <v/>
      </c>
      <c r="T59" s="25" t="n"/>
      <c r="U59">
        <f>Parameter!D9</f>
        <v/>
      </c>
      <c r="V59">
        <f>Parameter!A5</f>
        <v/>
      </c>
      <c r="W59">
        <f>Parameter!F5</f>
        <v/>
      </c>
      <c r="X59">
        <f>Parameter!H10</f>
        <v/>
      </c>
    </row>
    <row r="60" ht="28" customHeight="1">
      <c r="A60" s="23" t="n"/>
      <c r="B60" s="41" t="n"/>
      <c r="C60" s="25" t="n"/>
      <c r="D60" s="23" t="n"/>
      <c r="E60" s="23" t="n"/>
      <c r="F60" s="26" t="n"/>
      <c r="G60" s="25" t="n"/>
      <c r="H60" s="23" t="n"/>
      <c r="I60" s="27" t="n"/>
      <c r="J60" s="28" t="n"/>
      <c r="K60" s="29" t="n"/>
      <c r="L60" s="27" t="n"/>
      <c r="M60" s="31">
        <f>IF(OR(I60="",J60="",K60=""),"",I60*J60/60*K60)</f>
        <v/>
      </c>
      <c r="N60" s="31">
        <f>IF(AND(L60="",M60=""),"",IF(L60&lt;&gt;"",L60,M60))</f>
        <v/>
      </c>
      <c r="O60" s="43">
        <f>IF(H60="","",IFERROR(IF(VLOOKUP(H60,Parameter!$A$5:$B$7,2,FALSE)="","",VLOOKUP(H60,Parameter!$A$5:$B$7,2,FALSE)),""))</f>
        <v/>
      </c>
      <c r="P60" s="16">
        <f>IF(OR(N60="",O60=""),"",N60*O60)</f>
        <v/>
      </c>
      <c r="Q60" s="16">
        <f>IF(OR(P60="",F60=""),"",IFERROR(P60/F60,""))</f>
        <v/>
      </c>
      <c r="R60" s="31">
        <f>IF(OR(N60="",F60=""),"",IFERROR(N60/F60,""))</f>
        <v/>
      </c>
      <c r="S60" s="10">
        <f>IF(COUNTA(A60:L60,T60)=0,"",IF(OR(A60="",B60="",C60="",D60="",E60="",F60="",G60="",H60="",AND(L60="",OR(I60="",J60="",K60=""))),"Angaben fehlen",IF(O60="","Tarif fehlt",IF(F60&gt;Parameter!$L$7,"Kapazität prüfen",IF(Q60="","Portionszahl prüfen",IF(AND(Q60&gt;Parameter!$L$5,R60&gt;Parameter!$L$6),"Kosten und Energie hoch",IF(Q60&gt;Parameter!$L$5,"Kosten/Portion hoch",IF(R60&gt;Parameter!$L$6,"Energie/Portion hoch",IF(AND(K60&lt;&gt;"",K60&lt;Parameter!$L$8),"Auslastung prüfen","OK")))))))))</f>
        <v/>
      </c>
      <c r="T60" s="25" t="n"/>
      <c r="U60">
        <f>Parameter!D5</f>
        <v/>
      </c>
      <c r="V60">
        <f>Parameter!A6</f>
        <v/>
      </c>
      <c r="W60">
        <f>Parameter!F6</f>
        <v/>
      </c>
      <c r="X60">
        <f>Parameter!H11</f>
        <v/>
      </c>
    </row>
    <row r="61" ht="28" customHeight="1">
      <c r="A61" s="23" t="n"/>
      <c r="B61" s="41" t="n"/>
      <c r="C61" s="25" t="n"/>
      <c r="D61" s="23" t="n"/>
      <c r="E61" s="23" t="n"/>
      <c r="F61" s="26" t="n"/>
      <c r="G61" s="25" t="n"/>
      <c r="H61" s="23" t="n"/>
      <c r="I61" s="27" t="n"/>
      <c r="J61" s="28" t="n"/>
      <c r="K61" s="29" t="n"/>
      <c r="L61" s="27" t="n"/>
      <c r="M61" s="17">
        <f>IF(OR(I61="",J61="",K61=""),"",I61*J61/60*K61)</f>
        <v/>
      </c>
      <c r="N61" s="17">
        <f>IF(AND(L61="",M61=""),"",IF(L61&lt;&gt;"",L61,M61))</f>
        <v/>
      </c>
      <c r="O61" s="42">
        <f>IF(H61="","",IFERROR(IF(VLOOKUP(H61,Parameter!$A$5:$B$7,2,FALSE)="","",VLOOKUP(H61,Parameter!$A$5:$B$7,2,FALSE)),""))</f>
        <v/>
      </c>
      <c r="P61" s="15">
        <f>IF(OR(N61="",O61=""),"",N61*O61)</f>
        <v/>
      </c>
      <c r="Q61" s="15">
        <f>IF(OR(P61="",F61=""),"",IFERROR(P61/F61,""))</f>
        <v/>
      </c>
      <c r="R61" s="17">
        <f>IF(OR(N61="",F61=""),"",IFERROR(N61/F61,""))</f>
        <v/>
      </c>
      <c r="S61" s="6">
        <f>IF(COUNTA(A61:L61,T61)=0,"",IF(OR(A61="",B61="",C61="",D61="",E61="",F61="",G61="",H61="",AND(L61="",OR(I61="",J61="",K61=""))),"Angaben fehlen",IF(O61="","Tarif fehlt",IF(F61&gt;Parameter!$L$7,"Kapazität prüfen",IF(Q61="","Portionszahl prüfen",IF(AND(Q61&gt;Parameter!$L$5,R61&gt;Parameter!$L$6),"Kosten und Energie hoch",IF(Q61&gt;Parameter!$L$5,"Kosten/Portion hoch",IF(R61&gt;Parameter!$L$6,"Energie/Portion hoch",IF(AND(K61&lt;&gt;"",K61&lt;Parameter!$L$8),"Auslastung prüfen","OK")))))))))</f>
        <v/>
      </c>
      <c r="T61" s="25" t="n"/>
      <c r="U61">
        <f>Parameter!D6</f>
        <v/>
      </c>
      <c r="V61">
        <f>Parameter!A7</f>
        <v/>
      </c>
      <c r="W61">
        <f>Parameter!F7</f>
        <v/>
      </c>
      <c r="X61">
        <f>Parameter!H5</f>
        <v/>
      </c>
    </row>
    <row r="62" ht="28" customHeight="1">
      <c r="A62" s="23" t="n"/>
      <c r="B62" s="41" t="n"/>
      <c r="C62" s="25" t="n"/>
      <c r="D62" s="23" t="n"/>
      <c r="E62" s="23" t="n"/>
      <c r="F62" s="26" t="n"/>
      <c r="G62" s="25" t="n"/>
      <c r="H62" s="23" t="n"/>
      <c r="I62" s="27" t="n"/>
      <c r="J62" s="28" t="n"/>
      <c r="K62" s="29" t="n"/>
      <c r="L62" s="27" t="n"/>
      <c r="M62" s="31">
        <f>IF(OR(I62="",J62="",K62=""),"",I62*J62/60*K62)</f>
        <v/>
      </c>
      <c r="N62" s="31">
        <f>IF(AND(L62="",M62=""),"",IF(L62&lt;&gt;"",L62,M62))</f>
        <v/>
      </c>
      <c r="O62" s="43">
        <f>IF(H62="","",IFERROR(IF(VLOOKUP(H62,Parameter!$A$5:$B$7,2,FALSE)="","",VLOOKUP(H62,Parameter!$A$5:$B$7,2,FALSE)),""))</f>
        <v/>
      </c>
      <c r="P62" s="16">
        <f>IF(OR(N62="",O62=""),"",N62*O62)</f>
        <v/>
      </c>
      <c r="Q62" s="16">
        <f>IF(OR(P62="",F62=""),"",IFERROR(P62/F62,""))</f>
        <v/>
      </c>
      <c r="R62" s="31">
        <f>IF(OR(N62="",F62=""),"",IFERROR(N62/F62,""))</f>
        <v/>
      </c>
      <c r="S62" s="10">
        <f>IF(COUNTA(A62:L62,T62)=0,"",IF(OR(A62="",B62="",C62="",D62="",E62="",F62="",G62="",H62="",AND(L62="",OR(I62="",J62="",K62=""))),"Angaben fehlen",IF(O62="","Tarif fehlt",IF(F62&gt;Parameter!$L$7,"Kapazität prüfen",IF(Q62="","Portionszahl prüfen",IF(AND(Q62&gt;Parameter!$L$5,R62&gt;Parameter!$L$6),"Kosten und Energie hoch",IF(Q62&gt;Parameter!$L$5,"Kosten/Portion hoch",IF(R62&gt;Parameter!$L$6,"Energie/Portion hoch",IF(AND(K62&lt;&gt;"",K62&lt;Parameter!$L$8),"Auslastung prüfen","OK")))))))))</f>
        <v/>
      </c>
      <c r="T62" s="25" t="n"/>
      <c r="U62">
        <f>Parameter!D7</f>
        <v/>
      </c>
      <c r="V62">
        <f>Parameter!A5</f>
        <v/>
      </c>
      <c r="W62">
        <f>Parameter!F5</f>
        <v/>
      </c>
      <c r="X62">
        <f>Parameter!H6</f>
        <v/>
      </c>
    </row>
    <row r="63" ht="28" customHeight="1">
      <c r="A63" s="23" t="n"/>
      <c r="B63" s="41" t="n"/>
      <c r="C63" s="25" t="n"/>
      <c r="D63" s="23" t="n"/>
      <c r="E63" s="23" t="n"/>
      <c r="F63" s="26" t="n"/>
      <c r="G63" s="25" t="n"/>
      <c r="H63" s="23" t="n"/>
      <c r="I63" s="27" t="n"/>
      <c r="J63" s="28" t="n"/>
      <c r="K63" s="29" t="n"/>
      <c r="L63" s="27" t="n"/>
      <c r="M63" s="17">
        <f>IF(OR(I63="",J63="",K63=""),"",I63*J63/60*K63)</f>
        <v/>
      </c>
      <c r="N63" s="17">
        <f>IF(AND(L63="",M63=""),"",IF(L63&lt;&gt;"",L63,M63))</f>
        <v/>
      </c>
      <c r="O63" s="42">
        <f>IF(H63="","",IFERROR(IF(VLOOKUP(H63,Parameter!$A$5:$B$7,2,FALSE)="","",VLOOKUP(H63,Parameter!$A$5:$B$7,2,FALSE)),""))</f>
        <v/>
      </c>
      <c r="P63" s="15">
        <f>IF(OR(N63="",O63=""),"",N63*O63)</f>
        <v/>
      </c>
      <c r="Q63" s="15">
        <f>IF(OR(P63="",F63=""),"",IFERROR(P63/F63,""))</f>
        <v/>
      </c>
      <c r="R63" s="17">
        <f>IF(OR(N63="",F63=""),"",IFERROR(N63/F63,""))</f>
        <v/>
      </c>
      <c r="S63" s="6">
        <f>IF(COUNTA(A63:L63,T63)=0,"",IF(OR(A63="",B63="",C63="",D63="",E63="",F63="",G63="",H63="",AND(L63="",OR(I63="",J63="",K63=""))),"Angaben fehlen",IF(O63="","Tarif fehlt",IF(F63&gt;Parameter!$L$7,"Kapazität prüfen",IF(Q63="","Portionszahl prüfen",IF(AND(Q63&gt;Parameter!$L$5,R63&gt;Parameter!$L$6),"Kosten und Energie hoch",IF(Q63&gt;Parameter!$L$5,"Kosten/Portion hoch",IF(R63&gt;Parameter!$L$6,"Energie/Portion hoch",IF(AND(K63&lt;&gt;"",K63&lt;Parameter!$L$8),"Auslastung prüfen","OK")))))))))</f>
        <v/>
      </c>
      <c r="T63" s="25" t="n"/>
      <c r="U63">
        <f>Parameter!D8</f>
        <v/>
      </c>
      <c r="V63">
        <f>Parameter!A6</f>
        <v/>
      </c>
      <c r="W63">
        <f>Parameter!F6</f>
        <v/>
      </c>
      <c r="X63">
        <f>Parameter!H7</f>
        <v/>
      </c>
    </row>
    <row r="64" ht="28" customHeight="1">
      <c r="A64" s="23" t="n"/>
      <c r="B64" s="41" t="n"/>
      <c r="C64" s="25" t="n"/>
      <c r="D64" s="23" t="n"/>
      <c r="E64" s="23" t="n"/>
      <c r="F64" s="26" t="n"/>
      <c r="G64" s="25" t="n"/>
      <c r="H64" s="23" t="n"/>
      <c r="I64" s="27" t="n"/>
      <c r="J64" s="28" t="n"/>
      <c r="K64" s="29" t="n"/>
      <c r="L64" s="27" t="n"/>
      <c r="M64" s="31">
        <f>IF(OR(I64="",J64="",K64=""),"",I64*J64/60*K64)</f>
        <v/>
      </c>
      <c r="N64" s="31">
        <f>IF(AND(L64="",M64=""),"",IF(L64&lt;&gt;"",L64,M64))</f>
        <v/>
      </c>
      <c r="O64" s="43">
        <f>IF(H64="","",IFERROR(IF(VLOOKUP(H64,Parameter!$A$5:$B$7,2,FALSE)="","",VLOOKUP(H64,Parameter!$A$5:$B$7,2,FALSE)),""))</f>
        <v/>
      </c>
      <c r="P64" s="16">
        <f>IF(OR(N64="",O64=""),"",N64*O64)</f>
        <v/>
      </c>
      <c r="Q64" s="16">
        <f>IF(OR(P64="",F64=""),"",IFERROR(P64/F64,""))</f>
        <v/>
      </c>
      <c r="R64" s="31">
        <f>IF(OR(N64="",F64=""),"",IFERROR(N64/F64,""))</f>
        <v/>
      </c>
      <c r="S64" s="10">
        <f>IF(COUNTA(A64:L64,T64)=0,"",IF(OR(A64="",B64="",C64="",D64="",E64="",F64="",G64="",H64="",AND(L64="",OR(I64="",J64="",K64=""))),"Angaben fehlen",IF(O64="","Tarif fehlt",IF(F64&gt;Parameter!$L$7,"Kapazität prüfen",IF(Q64="","Portionszahl prüfen",IF(AND(Q64&gt;Parameter!$L$5,R64&gt;Parameter!$L$6),"Kosten und Energie hoch",IF(Q64&gt;Parameter!$L$5,"Kosten/Portion hoch",IF(R64&gt;Parameter!$L$6,"Energie/Portion hoch",IF(AND(K64&lt;&gt;"",K64&lt;Parameter!$L$8),"Auslastung prüfen","OK")))))))))</f>
        <v/>
      </c>
      <c r="T64" s="25" t="n"/>
      <c r="U64">
        <f>Parameter!D9</f>
        <v/>
      </c>
      <c r="V64">
        <f>Parameter!A7</f>
        <v/>
      </c>
      <c r="W64">
        <f>Parameter!F7</f>
        <v/>
      </c>
      <c r="X64">
        <f>Parameter!H8</f>
        <v/>
      </c>
    </row>
    <row r="65" ht="28" customHeight="1">
      <c r="A65" s="23" t="n"/>
      <c r="B65" s="41" t="n"/>
      <c r="C65" s="25" t="n"/>
      <c r="D65" s="23" t="n"/>
      <c r="E65" s="23" t="n"/>
      <c r="F65" s="26" t="n"/>
      <c r="G65" s="25" t="n"/>
      <c r="H65" s="23" t="n"/>
      <c r="I65" s="27" t="n"/>
      <c r="J65" s="28" t="n"/>
      <c r="K65" s="29" t="n"/>
      <c r="L65" s="27" t="n"/>
      <c r="M65" s="17">
        <f>IF(OR(I65="",J65="",K65=""),"",I65*J65/60*K65)</f>
        <v/>
      </c>
      <c r="N65" s="17">
        <f>IF(AND(L65="",M65=""),"",IF(L65&lt;&gt;"",L65,M65))</f>
        <v/>
      </c>
      <c r="O65" s="42">
        <f>IF(H65="","",IFERROR(IF(VLOOKUP(H65,Parameter!$A$5:$B$7,2,FALSE)="","",VLOOKUP(H65,Parameter!$A$5:$B$7,2,FALSE)),""))</f>
        <v/>
      </c>
      <c r="P65" s="15">
        <f>IF(OR(N65="",O65=""),"",N65*O65)</f>
        <v/>
      </c>
      <c r="Q65" s="15">
        <f>IF(OR(P65="",F65=""),"",IFERROR(P65/F65,""))</f>
        <v/>
      </c>
      <c r="R65" s="17">
        <f>IF(OR(N65="",F65=""),"",IFERROR(N65/F65,""))</f>
        <v/>
      </c>
      <c r="S65" s="6">
        <f>IF(COUNTA(A65:L65,T65)=0,"",IF(OR(A65="",B65="",C65="",D65="",E65="",F65="",G65="",H65="",AND(L65="",OR(I65="",J65="",K65=""))),"Angaben fehlen",IF(O65="","Tarif fehlt",IF(F65&gt;Parameter!$L$7,"Kapazität prüfen",IF(Q65="","Portionszahl prüfen",IF(AND(Q65&gt;Parameter!$L$5,R65&gt;Parameter!$L$6),"Kosten und Energie hoch",IF(Q65&gt;Parameter!$L$5,"Kosten/Portion hoch",IF(R65&gt;Parameter!$L$6,"Energie/Portion hoch",IF(AND(K65&lt;&gt;"",K65&lt;Parameter!$L$8),"Auslastung prüfen","OK")))))))))</f>
        <v/>
      </c>
      <c r="T65" s="25" t="n"/>
      <c r="U65">
        <f>Parameter!D5</f>
        <v/>
      </c>
      <c r="V65">
        <f>Parameter!A5</f>
        <v/>
      </c>
      <c r="W65">
        <f>Parameter!F5</f>
        <v/>
      </c>
      <c r="X65">
        <f>Parameter!H9</f>
        <v/>
      </c>
    </row>
    <row r="66" ht="28" customHeight="1">
      <c r="A66" s="23" t="n"/>
      <c r="B66" s="41" t="n"/>
      <c r="C66" s="25" t="n"/>
      <c r="D66" s="23" t="n"/>
      <c r="E66" s="23" t="n"/>
      <c r="F66" s="26" t="n"/>
      <c r="G66" s="25" t="n"/>
      <c r="H66" s="23" t="n"/>
      <c r="I66" s="27" t="n"/>
      <c r="J66" s="28" t="n"/>
      <c r="K66" s="29" t="n"/>
      <c r="L66" s="27" t="n"/>
      <c r="M66" s="31">
        <f>IF(OR(I66="",J66="",K66=""),"",I66*J66/60*K66)</f>
        <v/>
      </c>
      <c r="N66" s="31">
        <f>IF(AND(L66="",M66=""),"",IF(L66&lt;&gt;"",L66,M66))</f>
        <v/>
      </c>
      <c r="O66" s="43">
        <f>IF(H66="","",IFERROR(IF(VLOOKUP(H66,Parameter!$A$5:$B$7,2,FALSE)="","",VLOOKUP(H66,Parameter!$A$5:$B$7,2,FALSE)),""))</f>
        <v/>
      </c>
      <c r="P66" s="16">
        <f>IF(OR(N66="",O66=""),"",N66*O66)</f>
        <v/>
      </c>
      <c r="Q66" s="16">
        <f>IF(OR(P66="",F66=""),"",IFERROR(P66/F66,""))</f>
        <v/>
      </c>
      <c r="R66" s="31">
        <f>IF(OR(N66="",F66=""),"",IFERROR(N66/F66,""))</f>
        <v/>
      </c>
      <c r="S66" s="10">
        <f>IF(COUNTA(A66:L66,T66)=0,"",IF(OR(A66="",B66="",C66="",D66="",E66="",F66="",G66="",H66="",AND(L66="",OR(I66="",J66="",K66=""))),"Angaben fehlen",IF(O66="","Tarif fehlt",IF(F66&gt;Parameter!$L$7,"Kapazität prüfen",IF(Q66="","Portionszahl prüfen",IF(AND(Q66&gt;Parameter!$L$5,R66&gt;Parameter!$L$6),"Kosten und Energie hoch",IF(Q66&gt;Parameter!$L$5,"Kosten/Portion hoch",IF(R66&gt;Parameter!$L$6,"Energie/Portion hoch",IF(AND(K66&lt;&gt;"",K66&lt;Parameter!$L$8),"Auslastung prüfen","OK")))))))))</f>
        <v/>
      </c>
      <c r="T66" s="25" t="n"/>
      <c r="U66">
        <f>Parameter!D6</f>
        <v/>
      </c>
      <c r="V66">
        <f>Parameter!A6</f>
        <v/>
      </c>
      <c r="W66">
        <f>Parameter!F6</f>
        <v/>
      </c>
      <c r="X66">
        <f>Parameter!H10</f>
        <v/>
      </c>
    </row>
    <row r="67" ht="28" customHeight="1">
      <c r="A67" s="23" t="n"/>
      <c r="B67" s="41" t="n"/>
      <c r="C67" s="25" t="n"/>
      <c r="D67" s="23" t="n"/>
      <c r="E67" s="23" t="n"/>
      <c r="F67" s="26" t="n"/>
      <c r="G67" s="25" t="n"/>
      <c r="H67" s="23" t="n"/>
      <c r="I67" s="27" t="n"/>
      <c r="J67" s="28" t="n"/>
      <c r="K67" s="29" t="n"/>
      <c r="L67" s="27" t="n"/>
      <c r="M67" s="17">
        <f>IF(OR(I67="",J67="",K67=""),"",I67*J67/60*K67)</f>
        <v/>
      </c>
      <c r="N67" s="17">
        <f>IF(AND(L67="",M67=""),"",IF(L67&lt;&gt;"",L67,M67))</f>
        <v/>
      </c>
      <c r="O67" s="42">
        <f>IF(H67="","",IFERROR(IF(VLOOKUP(H67,Parameter!$A$5:$B$7,2,FALSE)="","",VLOOKUP(H67,Parameter!$A$5:$B$7,2,FALSE)),""))</f>
        <v/>
      </c>
      <c r="P67" s="15">
        <f>IF(OR(N67="",O67=""),"",N67*O67)</f>
        <v/>
      </c>
      <c r="Q67" s="15">
        <f>IF(OR(P67="",F67=""),"",IFERROR(P67/F67,""))</f>
        <v/>
      </c>
      <c r="R67" s="17">
        <f>IF(OR(N67="",F67=""),"",IFERROR(N67/F67,""))</f>
        <v/>
      </c>
      <c r="S67" s="6">
        <f>IF(COUNTA(A67:L67,T67)=0,"",IF(OR(A67="",B67="",C67="",D67="",E67="",F67="",G67="",H67="",AND(L67="",OR(I67="",J67="",K67=""))),"Angaben fehlen",IF(O67="","Tarif fehlt",IF(F67&gt;Parameter!$L$7,"Kapazität prüfen",IF(Q67="","Portionszahl prüfen",IF(AND(Q67&gt;Parameter!$L$5,R67&gt;Parameter!$L$6),"Kosten und Energie hoch",IF(Q67&gt;Parameter!$L$5,"Kosten/Portion hoch",IF(R67&gt;Parameter!$L$6,"Energie/Portion hoch",IF(AND(K67&lt;&gt;"",K67&lt;Parameter!$L$8),"Auslastung prüfen","OK")))))))))</f>
        <v/>
      </c>
      <c r="T67" s="25" t="n"/>
      <c r="U67">
        <f>Parameter!D7</f>
        <v/>
      </c>
      <c r="V67">
        <f>Parameter!A7</f>
        <v/>
      </c>
      <c r="W67">
        <f>Parameter!F7</f>
        <v/>
      </c>
      <c r="X67">
        <f>Parameter!H11</f>
        <v/>
      </c>
    </row>
    <row r="68" ht="28" customHeight="1">
      <c r="A68" s="23" t="n"/>
      <c r="B68" s="41" t="n"/>
      <c r="C68" s="25" t="n"/>
      <c r="D68" s="23" t="n"/>
      <c r="E68" s="23" t="n"/>
      <c r="F68" s="26" t="n"/>
      <c r="G68" s="25" t="n"/>
      <c r="H68" s="23" t="n"/>
      <c r="I68" s="27" t="n"/>
      <c r="J68" s="28" t="n"/>
      <c r="K68" s="29" t="n"/>
      <c r="L68" s="27" t="n"/>
      <c r="M68" s="31">
        <f>IF(OR(I68="",J68="",K68=""),"",I68*J68/60*K68)</f>
        <v/>
      </c>
      <c r="N68" s="31">
        <f>IF(AND(L68="",M68=""),"",IF(L68&lt;&gt;"",L68,M68))</f>
        <v/>
      </c>
      <c r="O68" s="43">
        <f>IF(H68="","",IFERROR(IF(VLOOKUP(H68,Parameter!$A$5:$B$7,2,FALSE)="","",VLOOKUP(H68,Parameter!$A$5:$B$7,2,FALSE)),""))</f>
        <v/>
      </c>
      <c r="P68" s="16">
        <f>IF(OR(N68="",O68=""),"",N68*O68)</f>
        <v/>
      </c>
      <c r="Q68" s="16">
        <f>IF(OR(P68="",F68=""),"",IFERROR(P68/F68,""))</f>
        <v/>
      </c>
      <c r="R68" s="31">
        <f>IF(OR(N68="",F68=""),"",IFERROR(N68/F68,""))</f>
        <v/>
      </c>
      <c r="S68" s="10">
        <f>IF(COUNTA(A68:L68,T68)=0,"",IF(OR(A68="",B68="",C68="",D68="",E68="",F68="",G68="",H68="",AND(L68="",OR(I68="",J68="",K68=""))),"Angaben fehlen",IF(O68="","Tarif fehlt",IF(F68&gt;Parameter!$L$7,"Kapazität prüfen",IF(Q68="","Portionszahl prüfen",IF(AND(Q68&gt;Parameter!$L$5,R68&gt;Parameter!$L$6),"Kosten und Energie hoch",IF(Q68&gt;Parameter!$L$5,"Kosten/Portion hoch",IF(R68&gt;Parameter!$L$6,"Energie/Portion hoch",IF(AND(K68&lt;&gt;"",K68&lt;Parameter!$L$8),"Auslastung prüfen","OK")))))))))</f>
        <v/>
      </c>
      <c r="T68" s="25" t="n"/>
      <c r="U68">
        <f>Parameter!D8</f>
        <v/>
      </c>
      <c r="V68">
        <f>Parameter!A5</f>
        <v/>
      </c>
      <c r="W68">
        <f>Parameter!F5</f>
        <v/>
      </c>
      <c r="X68">
        <f>Parameter!H5</f>
        <v/>
      </c>
    </row>
    <row r="69" ht="28" customHeight="1">
      <c r="A69" s="23" t="n"/>
      <c r="B69" s="41" t="n"/>
      <c r="C69" s="25" t="n"/>
      <c r="D69" s="23" t="n"/>
      <c r="E69" s="23" t="n"/>
      <c r="F69" s="26" t="n"/>
      <c r="G69" s="25" t="n"/>
      <c r="H69" s="23" t="n"/>
      <c r="I69" s="27" t="n"/>
      <c r="J69" s="28" t="n"/>
      <c r="K69" s="29" t="n"/>
      <c r="L69" s="27" t="n"/>
      <c r="M69" s="17">
        <f>IF(OR(I69="",J69="",K69=""),"",I69*J69/60*K69)</f>
        <v/>
      </c>
      <c r="N69" s="17">
        <f>IF(AND(L69="",M69=""),"",IF(L69&lt;&gt;"",L69,M69))</f>
        <v/>
      </c>
      <c r="O69" s="42">
        <f>IF(H69="","",IFERROR(IF(VLOOKUP(H69,Parameter!$A$5:$B$7,2,FALSE)="","",VLOOKUP(H69,Parameter!$A$5:$B$7,2,FALSE)),""))</f>
        <v/>
      </c>
      <c r="P69" s="15">
        <f>IF(OR(N69="",O69=""),"",N69*O69)</f>
        <v/>
      </c>
      <c r="Q69" s="15">
        <f>IF(OR(P69="",F69=""),"",IFERROR(P69/F69,""))</f>
        <v/>
      </c>
      <c r="R69" s="17">
        <f>IF(OR(N69="",F69=""),"",IFERROR(N69/F69,""))</f>
        <v/>
      </c>
      <c r="S69" s="6">
        <f>IF(COUNTA(A69:L69,T69)=0,"",IF(OR(A69="",B69="",C69="",D69="",E69="",F69="",G69="",H69="",AND(L69="",OR(I69="",J69="",K69=""))),"Angaben fehlen",IF(O69="","Tarif fehlt",IF(F69&gt;Parameter!$L$7,"Kapazität prüfen",IF(Q69="","Portionszahl prüfen",IF(AND(Q69&gt;Parameter!$L$5,R69&gt;Parameter!$L$6),"Kosten und Energie hoch",IF(Q69&gt;Parameter!$L$5,"Kosten/Portion hoch",IF(R69&gt;Parameter!$L$6,"Energie/Portion hoch",IF(AND(K69&lt;&gt;"",K69&lt;Parameter!$L$8),"Auslastung prüfen","OK")))))))))</f>
        <v/>
      </c>
      <c r="T69" s="25" t="n"/>
      <c r="U69">
        <f>Parameter!D9</f>
        <v/>
      </c>
      <c r="V69">
        <f>Parameter!A6</f>
        <v/>
      </c>
      <c r="W69">
        <f>Parameter!F6</f>
        <v/>
      </c>
      <c r="X69">
        <f>Parameter!H6</f>
        <v/>
      </c>
    </row>
    <row r="70" ht="28" customHeight="1">
      <c r="A70" s="23" t="n"/>
      <c r="B70" s="41" t="n"/>
      <c r="C70" s="25" t="n"/>
      <c r="D70" s="23" t="n"/>
      <c r="E70" s="23" t="n"/>
      <c r="F70" s="26" t="n"/>
      <c r="G70" s="25" t="n"/>
      <c r="H70" s="23" t="n"/>
      <c r="I70" s="27" t="n"/>
      <c r="J70" s="28" t="n"/>
      <c r="K70" s="29" t="n"/>
      <c r="L70" s="27" t="n"/>
      <c r="M70" s="31">
        <f>IF(OR(I70="",J70="",K70=""),"",I70*J70/60*K70)</f>
        <v/>
      </c>
      <c r="N70" s="31">
        <f>IF(AND(L70="",M70=""),"",IF(L70&lt;&gt;"",L70,M70))</f>
        <v/>
      </c>
      <c r="O70" s="43">
        <f>IF(H70="","",IFERROR(IF(VLOOKUP(H70,Parameter!$A$5:$B$7,2,FALSE)="","",VLOOKUP(H70,Parameter!$A$5:$B$7,2,FALSE)),""))</f>
        <v/>
      </c>
      <c r="P70" s="16">
        <f>IF(OR(N70="",O70=""),"",N70*O70)</f>
        <v/>
      </c>
      <c r="Q70" s="16">
        <f>IF(OR(P70="",F70=""),"",IFERROR(P70/F70,""))</f>
        <v/>
      </c>
      <c r="R70" s="31">
        <f>IF(OR(N70="",F70=""),"",IFERROR(N70/F70,""))</f>
        <v/>
      </c>
      <c r="S70" s="10">
        <f>IF(COUNTA(A70:L70,T70)=0,"",IF(OR(A70="",B70="",C70="",D70="",E70="",F70="",G70="",H70="",AND(L70="",OR(I70="",J70="",K70=""))),"Angaben fehlen",IF(O70="","Tarif fehlt",IF(F70&gt;Parameter!$L$7,"Kapazität prüfen",IF(Q70="","Portionszahl prüfen",IF(AND(Q70&gt;Parameter!$L$5,R70&gt;Parameter!$L$6),"Kosten und Energie hoch",IF(Q70&gt;Parameter!$L$5,"Kosten/Portion hoch",IF(R70&gt;Parameter!$L$6,"Energie/Portion hoch",IF(AND(K70&lt;&gt;"",K70&lt;Parameter!$L$8),"Auslastung prüfen","OK")))))))))</f>
        <v/>
      </c>
      <c r="T70" s="25" t="n"/>
      <c r="U70">
        <f>Parameter!D5</f>
        <v/>
      </c>
      <c r="V70">
        <f>Parameter!A7</f>
        <v/>
      </c>
      <c r="W70">
        <f>Parameter!F7</f>
        <v/>
      </c>
      <c r="X70">
        <f>Parameter!H7</f>
        <v/>
      </c>
    </row>
    <row r="71" ht="28" customHeight="1">
      <c r="A71" s="23" t="n"/>
      <c r="B71" s="41" t="n"/>
      <c r="C71" s="25" t="n"/>
      <c r="D71" s="23" t="n"/>
      <c r="E71" s="23" t="n"/>
      <c r="F71" s="26" t="n"/>
      <c r="G71" s="25" t="n"/>
      <c r="H71" s="23" t="n"/>
      <c r="I71" s="27" t="n"/>
      <c r="J71" s="28" t="n"/>
      <c r="K71" s="29" t="n"/>
      <c r="L71" s="27" t="n"/>
      <c r="M71" s="17">
        <f>IF(OR(I71="",J71="",K71=""),"",I71*J71/60*K71)</f>
        <v/>
      </c>
      <c r="N71" s="17">
        <f>IF(AND(L71="",M71=""),"",IF(L71&lt;&gt;"",L71,M71))</f>
        <v/>
      </c>
      <c r="O71" s="42">
        <f>IF(H71="","",IFERROR(IF(VLOOKUP(H71,Parameter!$A$5:$B$7,2,FALSE)="","",VLOOKUP(H71,Parameter!$A$5:$B$7,2,FALSE)),""))</f>
        <v/>
      </c>
      <c r="P71" s="15">
        <f>IF(OR(N71="",O71=""),"",N71*O71)</f>
        <v/>
      </c>
      <c r="Q71" s="15">
        <f>IF(OR(P71="",F71=""),"",IFERROR(P71/F71,""))</f>
        <v/>
      </c>
      <c r="R71" s="17">
        <f>IF(OR(N71="",F71=""),"",IFERROR(N71/F71,""))</f>
        <v/>
      </c>
      <c r="S71" s="6">
        <f>IF(COUNTA(A71:L71,T71)=0,"",IF(OR(A71="",B71="",C71="",D71="",E71="",F71="",G71="",H71="",AND(L71="",OR(I71="",J71="",K71=""))),"Angaben fehlen",IF(O71="","Tarif fehlt",IF(F71&gt;Parameter!$L$7,"Kapazität prüfen",IF(Q71="","Portionszahl prüfen",IF(AND(Q71&gt;Parameter!$L$5,R71&gt;Parameter!$L$6),"Kosten und Energie hoch",IF(Q71&gt;Parameter!$L$5,"Kosten/Portion hoch",IF(R71&gt;Parameter!$L$6,"Energie/Portion hoch",IF(AND(K71&lt;&gt;"",K71&lt;Parameter!$L$8),"Auslastung prüfen","OK")))))))))</f>
        <v/>
      </c>
      <c r="T71" s="25" t="n"/>
      <c r="U71">
        <f>Parameter!D6</f>
        <v/>
      </c>
      <c r="V71">
        <f>Parameter!A5</f>
        <v/>
      </c>
      <c r="W71">
        <f>Parameter!F5</f>
        <v/>
      </c>
      <c r="X71">
        <f>Parameter!H8</f>
        <v/>
      </c>
    </row>
    <row r="72" ht="28" customHeight="1">
      <c r="A72" s="23" t="n"/>
      <c r="B72" s="41" t="n"/>
      <c r="C72" s="25" t="n"/>
      <c r="D72" s="23" t="n"/>
      <c r="E72" s="23" t="n"/>
      <c r="F72" s="26" t="n"/>
      <c r="G72" s="25" t="n"/>
      <c r="H72" s="23" t="n"/>
      <c r="I72" s="27" t="n"/>
      <c r="J72" s="28" t="n"/>
      <c r="K72" s="29" t="n"/>
      <c r="L72" s="27" t="n"/>
      <c r="M72" s="31">
        <f>IF(OR(I72="",J72="",K72=""),"",I72*J72/60*K72)</f>
        <v/>
      </c>
      <c r="N72" s="31">
        <f>IF(AND(L72="",M72=""),"",IF(L72&lt;&gt;"",L72,M72))</f>
        <v/>
      </c>
      <c r="O72" s="43">
        <f>IF(H72="","",IFERROR(IF(VLOOKUP(H72,Parameter!$A$5:$B$7,2,FALSE)="","",VLOOKUP(H72,Parameter!$A$5:$B$7,2,FALSE)),""))</f>
        <v/>
      </c>
      <c r="P72" s="16">
        <f>IF(OR(N72="",O72=""),"",N72*O72)</f>
        <v/>
      </c>
      <c r="Q72" s="16">
        <f>IF(OR(P72="",F72=""),"",IFERROR(P72/F72,""))</f>
        <v/>
      </c>
      <c r="R72" s="31">
        <f>IF(OR(N72="",F72=""),"",IFERROR(N72/F72,""))</f>
        <v/>
      </c>
      <c r="S72" s="10">
        <f>IF(COUNTA(A72:L72,T72)=0,"",IF(OR(A72="",B72="",C72="",D72="",E72="",F72="",G72="",H72="",AND(L72="",OR(I72="",J72="",K72=""))),"Angaben fehlen",IF(O72="","Tarif fehlt",IF(F72&gt;Parameter!$L$7,"Kapazität prüfen",IF(Q72="","Portionszahl prüfen",IF(AND(Q72&gt;Parameter!$L$5,R72&gt;Parameter!$L$6),"Kosten und Energie hoch",IF(Q72&gt;Parameter!$L$5,"Kosten/Portion hoch",IF(R72&gt;Parameter!$L$6,"Energie/Portion hoch",IF(AND(K72&lt;&gt;"",K72&lt;Parameter!$L$8),"Auslastung prüfen","OK")))))))))</f>
        <v/>
      </c>
      <c r="T72" s="25" t="n"/>
      <c r="U72">
        <f>Parameter!D7</f>
        <v/>
      </c>
      <c r="V72">
        <f>Parameter!A6</f>
        <v/>
      </c>
      <c r="W72">
        <f>Parameter!F6</f>
        <v/>
      </c>
      <c r="X72">
        <f>Parameter!H9</f>
        <v/>
      </c>
    </row>
    <row r="73" ht="28" customHeight="1">
      <c r="A73" s="23" t="n"/>
      <c r="B73" s="41" t="n"/>
      <c r="C73" s="25" t="n"/>
      <c r="D73" s="23" t="n"/>
      <c r="E73" s="23" t="n"/>
      <c r="F73" s="26" t="n"/>
      <c r="G73" s="25" t="n"/>
      <c r="H73" s="23" t="n"/>
      <c r="I73" s="27" t="n"/>
      <c r="J73" s="28" t="n"/>
      <c r="K73" s="29" t="n"/>
      <c r="L73" s="27" t="n"/>
      <c r="M73" s="17">
        <f>IF(OR(I73="",J73="",K73=""),"",I73*J73/60*K73)</f>
        <v/>
      </c>
      <c r="N73" s="17">
        <f>IF(AND(L73="",M73=""),"",IF(L73&lt;&gt;"",L73,M73))</f>
        <v/>
      </c>
      <c r="O73" s="42">
        <f>IF(H73="","",IFERROR(IF(VLOOKUP(H73,Parameter!$A$5:$B$7,2,FALSE)="","",VLOOKUP(H73,Parameter!$A$5:$B$7,2,FALSE)),""))</f>
        <v/>
      </c>
      <c r="P73" s="15">
        <f>IF(OR(N73="",O73=""),"",N73*O73)</f>
        <v/>
      </c>
      <c r="Q73" s="15">
        <f>IF(OR(P73="",F73=""),"",IFERROR(P73/F73,""))</f>
        <v/>
      </c>
      <c r="R73" s="17">
        <f>IF(OR(N73="",F73=""),"",IFERROR(N73/F73,""))</f>
        <v/>
      </c>
      <c r="S73" s="6">
        <f>IF(COUNTA(A73:L73,T73)=0,"",IF(OR(A73="",B73="",C73="",D73="",E73="",F73="",G73="",H73="",AND(L73="",OR(I73="",J73="",K73=""))),"Angaben fehlen",IF(O73="","Tarif fehlt",IF(F73&gt;Parameter!$L$7,"Kapazität prüfen",IF(Q73="","Portionszahl prüfen",IF(AND(Q73&gt;Parameter!$L$5,R73&gt;Parameter!$L$6),"Kosten und Energie hoch",IF(Q73&gt;Parameter!$L$5,"Kosten/Portion hoch",IF(R73&gt;Parameter!$L$6,"Energie/Portion hoch",IF(AND(K73&lt;&gt;"",K73&lt;Parameter!$L$8),"Auslastung prüfen","OK")))))))))</f>
        <v/>
      </c>
      <c r="T73" s="25" t="n"/>
      <c r="U73">
        <f>Parameter!D8</f>
        <v/>
      </c>
      <c r="V73">
        <f>Parameter!A7</f>
        <v/>
      </c>
      <c r="W73">
        <f>Parameter!F7</f>
        <v/>
      </c>
      <c r="X73">
        <f>Parameter!H10</f>
        <v/>
      </c>
    </row>
    <row r="74" ht="28" customHeight="1">
      <c r="A74" s="23" t="n"/>
      <c r="B74" s="41" t="n"/>
      <c r="C74" s="25" t="n"/>
      <c r="D74" s="23" t="n"/>
      <c r="E74" s="23" t="n"/>
      <c r="F74" s="26" t="n"/>
      <c r="G74" s="25" t="n"/>
      <c r="H74" s="23" t="n"/>
      <c r="I74" s="27" t="n"/>
      <c r="J74" s="28" t="n"/>
      <c r="K74" s="29" t="n"/>
      <c r="L74" s="27" t="n"/>
      <c r="M74" s="31">
        <f>IF(OR(I74="",J74="",K74=""),"",I74*J74/60*K74)</f>
        <v/>
      </c>
      <c r="N74" s="31">
        <f>IF(AND(L74="",M74=""),"",IF(L74&lt;&gt;"",L74,M74))</f>
        <v/>
      </c>
      <c r="O74" s="43">
        <f>IF(H74="","",IFERROR(IF(VLOOKUP(H74,Parameter!$A$5:$B$7,2,FALSE)="","",VLOOKUP(H74,Parameter!$A$5:$B$7,2,FALSE)),""))</f>
        <v/>
      </c>
      <c r="P74" s="16">
        <f>IF(OR(N74="",O74=""),"",N74*O74)</f>
        <v/>
      </c>
      <c r="Q74" s="16">
        <f>IF(OR(P74="",F74=""),"",IFERROR(P74/F74,""))</f>
        <v/>
      </c>
      <c r="R74" s="31">
        <f>IF(OR(N74="",F74=""),"",IFERROR(N74/F74,""))</f>
        <v/>
      </c>
      <c r="S74" s="10">
        <f>IF(COUNTA(A74:L74,T74)=0,"",IF(OR(A74="",B74="",C74="",D74="",E74="",F74="",G74="",H74="",AND(L74="",OR(I74="",J74="",K74=""))),"Angaben fehlen",IF(O74="","Tarif fehlt",IF(F74&gt;Parameter!$L$7,"Kapazität prüfen",IF(Q74="","Portionszahl prüfen",IF(AND(Q74&gt;Parameter!$L$5,R74&gt;Parameter!$L$6),"Kosten und Energie hoch",IF(Q74&gt;Parameter!$L$5,"Kosten/Portion hoch",IF(R74&gt;Parameter!$L$6,"Energie/Portion hoch",IF(AND(K74&lt;&gt;"",K74&lt;Parameter!$L$8),"Auslastung prüfen","OK")))))))))</f>
        <v/>
      </c>
      <c r="T74" s="25" t="n"/>
      <c r="U74">
        <f>Parameter!D9</f>
        <v/>
      </c>
      <c r="V74">
        <f>Parameter!A5</f>
        <v/>
      </c>
      <c r="W74">
        <f>Parameter!F5</f>
        <v/>
      </c>
      <c r="X74">
        <f>Parameter!H11</f>
        <v/>
      </c>
    </row>
    <row r="75" ht="28" customHeight="1">
      <c r="A75" s="23" t="n"/>
      <c r="B75" s="41" t="n"/>
      <c r="C75" s="25" t="n"/>
      <c r="D75" s="23" t="n"/>
      <c r="E75" s="23" t="n"/>
      <c r="F75" s="26" t="n"/>
      <c r="G75" s="25" t="n"/>
      <c r="H75" s="23" t="n"/>
      <c r="I75" s="27" t="n"/>
      <c r="J75" s="28" t="n"/>
      <c r="K75" s="29" t="n"/>
      <c r="L75" s="27" t="n"/>
      <c r="M75" s="17">
        <f>IF(OR(I75="",J75="",K75=""),"",I75*J75/60*K75)</f>
        <v/>
      </c>
      <c r="N75" s="17">
        <f>IF(AND(L75="",M75=""),"",IF(L75&lt;&gt;"",L75,M75))</f>
        <v/>
      </c>
      <c r="O75" s="42">
        <f>IF(H75="","",IFERROR(IF(VLOOKUP(H75,Parameter!$A$5:$B$7,2,FALSE)="","",VLOOKUP(H75,Parameter!$A$5:$B$7,2,FALSE)),""))</f>
        <v/>
      </c>
      <c r="P75" s="15">
        <f>IF(OR(N75="",O75=""),"",N75*O75)</f>
        <v/>
      </c>
      <c r="Q75" s="15">
        <f>IF(OR(P75="",F75=""),"",IFERROR(P75/F75,""))</f>
        <v/>
      </c>
      <c r="R75" s="17">
        <f>IF(OR(N75="",F75=""),"",IFERROR(N75/F75,""))</f>
        <v/>
      </c>
      <c r="S75" s="6">
        <f>IF(COUNTA(A75:L75,T75)=0,"",IF(OR(A75="",B75="",C75="",D75="",E75="",F75="",G75="",H75="",AND(L75="",OR(I75="",J75="",K75=""))),"Angaben fehlen",IF(O75="","Tarif fehlt",IF(F75&gt;Parameter!$L$7,"Kapazität prüfen",IF(Q75="","Portionszahl prüfen",IF(AND(Q75&gt;Parameter!$L$5,R75&gt;Parameter!$L$6),"Kosten und Energie hoch",IF(Q75&gt;Parameter!$L$5,"Kosten/Portion hoch",IF(R75&gt;Parameter!$L$6,"Energie/Portion hoch",IF(AND(K75&lt;&gt;"",K75&lt;Parameter!$L$8),"Auslastung prüfen","OK")))))))))</f>
        <v/>
      </c>
      <c r="T75" s="25" t="n"/>
      <c r="U75">
        <f>Parameter!D5</f>
        <v/>
      </c>
      <c r="V75">
        <f>Parameter!A6</f>
        <v/>
      </c>
      <c r="W75">
        <f>Parameter!F6</f>
        <v/>
      </c>
      <c r="X75">
        <f>Parameter!H5</f>
        <v/>
      </c>
    </row>
    <row r="76" ht="28" customHeight="1">
      <c r="A76" s="23" t="n"/>
      <c r="B76" s="41" t="n"/>
      <c r="C76" s="25" t="n"/>
      <c r="D76" s="23" t="n"/>
      <c r="E76" s="23" t="n"/>
      <c r="F76" s="26" t="n"/>
      <c r="G76" s="25" t="n"/>
      <c r="H76" s="23" t="n"/>
      <c r="I76" s="27" t="n"/>
      <c r="J76" s="28" t="n"/>
      <c r="K76" s="29" t="n"/>
      <c r="L76" s="27" t="n"/>
      <c r="M76" s="31">
        <f>IF(OR(I76="",J76="",K76=""),"",I76*J76/60*K76)</f>
        <v/>
      </c>
      <c r="N76" s="31">
        <f>IF(AND(L76="",M76=""),"",IF(L76&lt;&gt;"",L76,M76))</f>
        <v/>
      </c>
      <c r="O76" s="43">
        <f>IF(H76="","",IFERROR(IF(VLOOKUP(H76,Parameter!$A$5:$B$7,2,FALSE)="","",VLOOKUP(H76,Parameter!$A$5:$B$7,2,FALSE)),""))</f>
        <v/>
      </c>
      <c r="P76" s="16">
        <f>IF(OR(N76="",O76=""),"",N76*O76)</f>
        <v/>
      </c>
      <c r="Q76" s="16">
        <f>IF(OR(P76="",F76=""),"",IFERROR(P76/F76,""))</f>
        <v/>
      </c>
      <c r="R76" s="31">
        <f>IF(OR(N76="",F76=""),"",IFERROR(N76/F76,""))</f>
        <v/>
      </c>
      <c r="S76" s="10">
        <f>IF(COUNTA(A76:L76,T76)=0,"",IF(OR(A76="",B76="",C76="",D76="",E76="",F76="",G76="",H76="",AND(L76="",OR(I76="",J76="",K76=""))),"Angaben fehlen",IF(O76="","Tarif fehlt",IF(F76&gt;Parameter!$L$7,"Kapazität prüfen",IF(Q76="","Portionszahl prüfen",IF(AND(Q76&gt;Parameter!$L$5,R76&gt;Parameter!$L$6),"Kosten und Energie hoch",IF(Q76&gt;Parameter!$L$5,"Kosten/Portion hoch",IF(R76&gt;Parameter!$L$6,"Energie/Portion hoch",IF(AND(K76&lt;&gt;"",K76&lt;Parameter!$L$8),"Auslastung prüfen","OK")))))))))</f>
        <v/>
      </c>
      <c r="T76" s="25" t="n"/>
      <c r="U76">
        <f>Parameter!D6</f>
        <v/>
      </c>
      <c r="V76">
        <f>Parameter!A7</f>
        <v/>
      </c>
      <c r="W76">
        <f>Parameter!F7</f>
        <v/>
      </c>
      <c r="X76">
        <f>Parameter!H6</f>
        <v/>
      </c>
    </row>
    <row r="77" ht="28" customHeight="1">
      <c r="A77" s="23" t="n"/>
      <c r="B77" s="41" t="n"/>
      <c r="C77" s="25" t="n"/>
      <c r="D77" s="23" t="n"/>
      <c r="E77" s="23" t="n"/>
      <c r="F77" s="26" t="n"/>
      <c r="G77" s="25" t="n"/>
      <c r="H77" s="23" t="n"/>
      <c r="I77" s="27" t="n"/>
      <c r="J77" s="28" t="n"/>
      <c r="K77" s="29" t="n"/>
      <c r="L77" s="27" t="n"/>
      <c r="M77" s="17">
        <f>IF(OR(I77="",J77="",K77=""),"",I77*J77/60*K77)</f>
        <v/>
      </c>
      <c r="N77" s="17">
        <f>IF(AND(L77="",M77=""),"",IF(L77&lt;&gt;"",L77,M77))</f>
        <v/>
      </c>
      <c r="O77" s="42">
        <f>IF(H77="","",IFERROR(IF(VLOOKUP(H77,Parameter!$A$5:$B$7,2,FALSE)="","",VLOOKUP(H77,Parameter!$A$5:$B$7,2,FALSE)),""))</f>
        <v/>
      </c>
      <c r="P77" s="15">
        <f>IF(OR(N77="",O77=""),"",N77*O77)</f>
        <v/>
      </c>
      <c r="Q77" s="15">
        <f>IF(OR(P77="",F77=""),"",IFERROR(P77/F77,""))</f>
        <v/>
      </c>
      <c r="R77" s="17">
        <f>IF(OR(N77="",F77=""),"",IFERROR(N77/F77,""))</f>
        <v/>
      </c>
      <c r="S77" s="6">
        <f>IF(COUNTA(A77:L77,T77)=0,"",IF(OR(A77="",B77="",C77="",D77="",E77="",F77="",G77="",H77="",AND(L77="",OR(I77="",J77="",K77=""))),"Angaben fehlen",IF(O77="","Tarif fehlt",IF(F77&gt;Parameter!$L$7,"Kapazität prüfen",IF(Q77="","Portionszahl prüfen",IF(AND(Q77&gt;Parameter!$L$5,R77&gt;Parameter!$L$6),"Kosten und Energie hoch",IF(Q77&gt;Parameter!$L$5,"Kosten/Portion hoch",IF(R77&gt;Parameter!$L$6,"Energie/Portion hoch",IF(AND(K77&lt;&gt;"",K77&lt;Parameter!$L$8),"Auslastung prüfen","OK")))))))))</f>
        <v/>
      </c>
      <c r="T77" s="25" t="n"/>
      <c r="U77">
        <f>Parameter!D7</f>
        <v/>
      </c>
      <c r="V77">
        <f>Parameter!A5</f>
        <v/>
      </c>
      <c r="W77">
        <f>Parameter!F5</f>
        <v/>
      </c>
      <c r="X77">
        <f>Parameter!H7</f>
        <v/>
      </c>
    </row>
    <row r="78" ht="28" customHeight="1">
      <c r="A78" s="23" t="n"/>
      <c r="B78" s="41" t="n"/>
      <c r="C78" s="25" t="n"/>
      <c r="D78" s="23" t="n"/>
      <c r="E78" s="23" t="n"/>
      <c r="F78" s="26" t="n"/>
      <c r="G78" s="25" t="n"/>
      <c r="H78" s="23" t="n"/>
      <c r="I78" s="27" t="n"/>
      <c r="J78" s="28" t="n"/>
      <c r="K78" s="29" t="n"/>
      <c r="L78" s="27" t="n"/>
      <c r="M78" s="31">
        <f>IF(OR(I78="",J78="",K78=""),"",I78*J78/60*K78)</f>
        <v/>
      </c>
      <c r="N78" s="31">
        <f>IF(AND(L78="",M78=""),"",IF(L78&lt;&gt;"",L78,M78))</f>
        <v/>
      </c>
      <c r="O78" s="43">
        <f>IF(H78="","",IFERROR(IF(VLOOKUP(H78,Parameter!$A$5:$B$7,2,FALSE)="","",VLOOKUP(H78,Parameter!$A$5:$B$7,2,FALSE)),""))</f>
        <v/>
      </c>
      <c r="P78" s="16">
        <f>IF(OR(N78="",O78=""),"",N78*O78)</f>
        <v/>
      </c>
      <c r="Q78" s="16">
        <f>IF(OR(P78="",F78=""),"",IFERROR(P78/F78,""))</f>
        <v/>
      </c>
      <c r="R78" s="31">
        <f>IF(OR(N78="",F78=""),"",IFERROR(N78/F78,""))</f>
        <v/>
      </c>
      <c r="S78" s="10">
        <f>IF(COUNTA(A78:L78,T78)=0,"",IF(OR(A78="",B78="",C78="",D78="",E78="",F78="",G78="",H78="",AND(L78="",OR(I78="",J78="",K78=""))),"Angaben fehlen",IF(O78="","Tarif fehlt",IF(F78&gt;Parameter!$L$7,"Kapazität prüfen",IF(Q78="","Portionszahl prüfen",IF(AND(Q78&gt;Parameter!$L$5,R78&gt;Parameter!$L$6),"Kosten und Energie hoch",IF(Q78&gt;Parameter!$L$5,"Kosten/Portion hoch",IF(R78&gt;Parameter!$L$6,"Energie/Portion hoch",IF(AND(K78&lt;&gt;"",K78&lt;Parameter!$L$8),"Auslastung prüfen","OK")))))))))</f>
        <v/>
      </c>
      <c r="T78" s="25" t="n"/>
      <c r="U78">
        <f>Parameter!D8</f>
        <v/>
      </c>
      <c r="V78">
        <f>Parameter!A6</f>
        <v/>
      </c>
      <c r="W78">
        <f>Parameter!F6</f>
        <v/>
      </c>
      <c r="X78">
        <f>Parameter!H8</f>
        <v/>
      </c>
    </row>
    <row r="79" ht="28" customHeight="1">
      <c r="A79" s="23" t="n"/>
      <c r="B79" s="41" t="n"/>
      <c r="C79" s="25" t="n"/>
      <c r="D79" s="23" t="n"/>
      <c r="E79" s="23" t="n"/>
      <c r="F79" s="26" t="n"/>
      <c r="G79" s="25" t="n"/>
      <c r="H79" s="23" t="n"/>
      <c r="I79" s="27" t="n"/>
      <c r="J79" s="28" t="n"/>
      <c r="K79" s="29" t="n"/>
      <c r="L79" s="27" t="n"/>
      <c r="M79" s="17">
        <f>IF(OR(I79="",J79="",K79=""),"",I79*J79/60*K79)</f>
        <v/>
      </c>
      <c r="N79" s="17">
        <f>IF(AND(L79="",M79=""),"",IF(L79&lt;&gt;"",L79,M79))</f>
        <v/>
      </c>
      <c r="O79" s="42">
        <f>IF(H79="","",IFERROR(IF(VLOOKUP(H79,Parameter!$A$5:$B$7,2,FALSE)="","",VLOOKUP(H79,Parameter!$A$5:$B$7,2,FALSE)),""))</f>
        <v/>
      </c>
      <c r="P79" s="15">
        <f>IF(OR(N79="",O79=""),"",N79*O79)</f>
        <v/>
      </c>
      <c r="Q79" s="15">
        <f>IF(OR(P79="",F79=""),"",IFERROR(P79/F79,""))</f>
        <v/>
      </c>
      <c r="R79" s="17">
        <f>IF(OR(N79="",F79=""),"",IFERROR(N79/F79,""))</f>
        <v/>
      </c>
      <c r="S79" s="6">
        <f>IF(COUNTA(A79:L79,T79)=0,"",IF(OR(A79="",B79="",C79="",D79="",E79="",F79="",G79="",H79="",AND(L79="",OR(I79="",J79="",K79=""))),"Angaben fehlen",IF(O79="","Tarif fehlt",IF(F79&gt;Parameter!$L$7,"Kapazität prüfen",IF(Q79="","Portionszahl prüfen",IF(AND(Q79&gt;Parameter!$L$5,R79&gt;Parameter!$L$6),"Kosten und Energie hoch",IF(Q79&gt;Parameter!$L$5,"Kosten/Portion hoch",IF(R79&gt;Parameter!$L$6,"Energie/Portion hoch",IF(AND(K79&lt;&gt;"",K79&lt;Parameter!$L$8),"Auslastung prüfen","OK")))))))))</f>
        <v/>
      </c>
      <c r="T79" s="25" t="n"/>
      <c r="U79">
        <f>Parameter!D9</f>
        <v/>
      </c>
      <c r="V79">
        <f>Parameter!A7</f>
        <v/>
      </c>
      <c r="W79">
        <f>Parameter!F7</f>
        <v/>
      </c>
      <c r="X79">
        <f>Parameter!H9</f>
        <v/>
      </c>
    </row>
    <row r="80" ht="28" customHeight="1">
      <c r="A80" s="23" t="n"/>
      <c r="B80" s="41" t="n"/>
      <c r="C80" s="25" t="n"/>
      <c r="D80" s="23" t="n"/>
      <c r="E80" s="23" t="n"/>
      <c r="F80" s="26" t="n"/>
      <c r="G80" s="25" t="n"/>
      <c r="H80" s="23" t="n"/>
      <c r="I80" s="27" t="n"/>
      <c r="J80" s="28" t="n"/>
      <c r="K80" s="29" t="n"/>
      <c r="L80" s="27" t="n"/>
      <c r="M80" s="31">
        <f>IF(OR(I80="",J80="",K80=""),"",I80*J80/60*K80)</f>
        <v/>
      </c>
      <c r="N80" s="31">
        <f>IF(AND(L80="",M80=""),"",IF(L80&lt;&gt;"",L80,M80))</f>
        <v/>
      </c>
      <c r="O80" s="43">
        <f>IF(H80="","",IFERROR(IF(VLOOKUP(H80,Parameter!$A$5:$B$7,2,FALSE)="","",VLOOKUP(H80,Parameter!$A$5:$B$7,2,FALSE)),""))</f>
        <v/>
      </c>
      <c r="P80" s="16">
        <f>IF(OR(N80="",O80=""),"",N80*O80)</f>
        <v/>
      </c>
      <c r="Q80" s="16">
        <f>IF(OR(P80="",F80=""),"",IFERROR(P80/F80,""))</f>
        <v/>
      </c>
      <c r="R80" s="31">
        <f>IF(OR(N80="",F80=""),"",IFERROR(N80/F80,""))</f>
        <v/>
      </c>
      <c r="S80" s="10">
        <f>IF(COUNTA(A80:L80,T80)=0,"",IF(OR(A80="",B80="",C80="",D80="",E80="",F80="",G80="",H80="",AND(L80="",OR(I80="",J80="",K80=""))),"Angaben fehlen",IF(O80="","Tarif fehlt",IF(F80&gt;Parameter!$L$7,"Kapazität prüfen",IF(Q80="","Portionszahl prüfen",IF(AND(Q80&gt;Parameter!$L$5,R80&gt;Parameter!$L$6),"Kosten und Energie hoch",IF(Q80&gt;Parameter!$L$5,"Kosten/Portion hoch",IF(R80&gt;Parameter!$L$6,"Energie/Portion hoch",IF(AND(K80&lt;&gt;"",K80&lt;Parameter!$L$8),"Auslastung prüfen","OK")))))))))</f>
        <v/>
      </c>
      <c r="T80" s="25" t="n"/>
      <c r="U80">
        <f>Parameter!D5</f>
        <v/>
      </c>
      <c r="V80">
        <f>Parameter!A5</f>
        <v/>
      </c>
      <c r="W80">
        <f>Parameter!F5</f>
        <v/>
      </c>
      <c r="X80">
        <f>Parameter!H10</f>
        <v/>
      </c>
    </row>
    <row r="81" ht="28" customHeight="1">
      <c r="A81" s="23" t="n"/>
      <c r="B81" s="41" t="n"/>
      <c r="C81" s="25" t="n"/>
      <c r="D81" s="23" t="n"/>
      <c r="E81" s="23" t="n"/>
      <c r="F81" s="26" t="n"/>
      <c r="G81" s="25" t="n"/>
      <c r="H81" s="23" t="n"/>
      <c r="I81" s="27" t="n"/>
      <c r="J81" s="28" t="n"/>
      <c r="K81" s="29" t="n"/>
      <c r="L81" s="27" t="n"/>
      <c r="M81" s="17">
        <f>IF(OR(I81="",J81="",K81=""),"",I81*J81/60*K81)</f>
        <v/>
      </c>
      <c r="N81" s="17">
        <f>IF(AND(L81="",M81=""),"",IF(L81&lt;&gt;"",L81,M81))</f>
        <v/>
      </c>
      <c r="O81" s="42">
        <f>IF(H81="","",IFERROR(IF(VLOOKUP(H81,Parameter!$A$5:$B$7,2,FALSE)="","",VLOOKUP(H81,Parameter!$A$5:$B$7,2,FALSE)),""))</f>
        <v/>
      </c>
      <c r="P81" s="15">
        <f>IF(OR(N81="",O81=""),"",N81*O81)</f>
        <v/>
      </c>
      <c r="Q81" s="15">
        <f>IF(OR(P81="",F81=""),"",IFERROR(P81/F81,""))</f>
        <v/>
      </c>
      <c r="R81" s="17">
        <f>IF(OR(N81="",F81=""),"",IFERROR(N81/F81,""))</f>
        <v/>
      </c>
      <c r="S81" s="6">
        <f>IF(COUNTA(A81:L81,T81)=0,"",IF(OR(A81="",B81="",C81="",D81="",E81="",F81="",G81="",H81="",AND(L81="",OR(I81="",J81="",K81=""))),"Angaben fehlen",IF(O81="","Tarif fehlt",IF(F81&gt;Parameter!$L$7,"Kapazität prüfen",IF(Q81="","Portionszahl prüfen",IF(AND(Q81&gt;Parameter!$L$5,R81&gt;Parameter!$L$6),"Kosten und Energie hoch",IF(Q81&gt;Parameter!$L$5,"Kosten/Portion hoch",IF(R81&gt;Parameter!$L$6,"Energie/Portion hoch",IF(AND(K81&lt;&gt;"",K81&lt;Parameter!$L$8),"Auslastung prüfen","OK")))))))))</f>
        <v/>
      </c>
      <c r="T81" s="25" t="n"/>
      <c r="U81">
        <f>Parameter!D6</f>
        <v/>
      </c>
      <c r="V81">
        <f>Parameter!A6</f>
        <v/>
      </c>
      <c r="W81">
        <f>Parameter!F6</f>
        <v/>
      </c>
      <c r="X81">
        <f>Parameter!H11</f>
        <v/>
      </c>
    </row>
    <row r="82" ht="28" customHeight="1">
      <c r="A82" s="23" t="n"/>
      <c r="B82" s="41" t="n"/>
      <c r="C82" s="25" t="n"/>
      <c r="D82" s="23" t="n"/>
      <c r="E82" s="23" t="n"/>
      <c r="F82" s="26" t="n"/>
      <c r="G82" s="25" t="n"/>
      <c r="H82" s="23" t="n"/>
      <c r="I82" s="27" t="n"/>
      <c r="J82" s="28" t="n"/>
      <c r="K82" s="29" t="n"/>
      <c r="L82" s="27" t="n"/>
      <c r="M82" s="31">
        <f>IF(OR(I82="",J82="",K82=""),"",I82*J82/60*K82)</f>
        <v/>
      </c>
      <c r="N82" s="31">
        <f>IF(AND(L82="",M82=""),"",IF(L82&lt;&gt;"",L82,M82))</f>
        <v/>
      </c>
      <c r="O82" s="43">
        <f>IF(H82="","",IFERROR(IF(VLOOKUP(H82,Parameter!$A$5:$B$7,2,FALSE)="","",VLOOKUP(H82,Parameter!$A$5:$B$7,2,FALSE)),""))</f>
        <v/>
      </c>
      <c r="P82" s="16">
        <f>IF(OR(N82="",O82=""),"",N82*O82)</f>
        <v/>
      </c>
      <c r="Q82" s="16">
        <f>IF(OR(P82="",F82=""),"",IFERROR(P82/F82,""))</f>
        <v/>
      </c>
      <c r="R82" s="31">
        <f>IF(OR(N82="",F82=""),"",IFERROR(N82/F82,""))</f>
        <v/>
      </c>
      <c r="S82" s="10">
        <f>IF(COUNTA(A82:L82,T82)=0,"",IF(OR(A82="",B82="",C82="",D82="",E82="",F82="",G82="",H82="",AND(L82="",OR(I82="",J82="",K82=""))),"Angaben fehlen",IF(O82="","Tarif fehlt",IF(F82&gt;Parameter!$L$7,"Kapazität prüfen",IF(Q82="","Portionszahl prüfen",IF(AND(Q82&gt;Parameter!$L$5,R82&gt;Parameter!$L$6),"Kosten und Energie hoch",IF(Q82&gt;Parameter!$L$5,"Kosten/Portion hoch",IF(R82&gt;Parameter!$L$6,"Energie/Portion hoch",IF(AND(K82&lt;&gt;"",K82&lt;Parameter!$L$8),"Auslastung prüfen","OK")))))))))</f>
        <v/>
      </c>
      <c r="T82" s="25" t="n"/>
      <c r="U82">
        <f>Parameter!D7</f>
        <v/>
      </c>
      <c r="V82">
        <f>Parameter!A7</f>
        <v/>
      </c>
      <c r="W82">
        <f>Parameter!F7</f>
        <v/>
      </c>
      <c r="X82">
        <f>Parameter!H5</f>
        <v/>
      </c>
    </row>
    <row r="83" ht="28" customHeight="1">
      <c r="A83" s="23" t="n"/>
      <c r="B83" s="41" t="n"/>
      <c r="C83" s="25" t="n"/>
      <c r="D83" s="23" t="n"/>
      <c r="E83" s="23" t="n"/>
      <c r="F83" s="26" t="n"/>
      <c r="G83" s="25" t="n"/>
      <c r="H83" s="23" t="n"/>
      <c r="I83" s="27" t="n"/>
      <c r="J83" s="28" t="n"/>
      <c r="K83" s="29" t="n"/>
      <c r="L83" s="27" t="n"/>
      <c r="M83" s="17">
        <f>IF(OR(I83="",J83="",K83=""),"",I83*J83/60*K83)</f>
        <v/>
      </c>
      <c r="N83" s="17">
        <f>IF(AND(L83="",M83=""),"",IF(L83&lt;&gt;"",L83,M83))</f>
        <v/>
      </c>
      <c r="O83" s="42">
        <f>IF(H83="","",IFERROR(IF(VLOOKUP(H83,Parameter!$A$5:$B$7,2,FALSE)="","",VLOOKUP(H83,Parameter!$A$5:$B$7,2,FALSE)),""))</f>
        <v/>
      </c>
      <c r="P83" s="15">
        <f>IF(OR(N83="",O83=""),"",N83*O83)</f>
        <v/>
      </c>
      <c r="Q83" s="15">
        <f>IF(OR(P83="",F83=""),"",IFERROR(P83/F83,""))</f>
        <v/>
      </c>
      <c r="R83" s="17">
        <f>IF(OR(N83="",F83=""),"",IFERROR(N83/F83,""))</f>
        <v/>
      </c>
      <c r="S83" s="6">
        <f>IF(COUNTA(A83:L83,T83)=0,"",IF(OR(A83="",B83="",C83="",D83="",E83="",F83="",G83="",H83="",AND(L83="",OR(I83="",J83="",K83=""))),"Angaben fehlen",IF(O83="","Tarif fehlt",IF(F83&gt;Parameter!$L$7,"Kapazität prüfen",IF(Q83="","Portionszahl prüfen",IF(AND(Q83&gt;Parameter!$L$5,R83&gt;Parameter!$L$6),"Kosten und Energie hoch",IF(Q83&gt;Parameter!$L$5,"Kosten/Portion hoch",IF(R83&gt;Parameter!$L$6,"Energie/Portion hoch",IF(AND(K83&lt;&gt;"",K83&lt;Parameter!$L$8),"Auslastung prüfen","OK")))))))))</f>
        <v/>
      </c>
      <c r="T83" s="25" t="n"/>
      <c r="U83">
        <f>Parameter!D8</f>
        <v/>
      </c>
      <c r="V83">
        <f>Parameter!A5</f>
        <v/>
      </c>
      <c r="W83">
        <f>Parameter!F5</f>
        <v/>
      </c>
      <c r="X83">
        <f>Parameter!H6</f>
        <v/>
      </c>
    </row>
    <row r="84" ht="28" customHeight="1">
      <c r="A84" s="23" t="n"/>
      <c r="B84" s="41" t="n"/>
      <c r="C84" s="25" t="n"/>
      <c r="D84" s="23" t="n"/>
      <c r="E84" s="23" t="n"/>
      <c r="F84" s="26" t="n"/>
      <c r="G84" s="25" t="n"/>
      <c r="H84" s="23" t="n"/>
      <c r="I84" s="27" t="n"/>
      <c r="J84" s="28" t="n"/>
      <c r="K84" s="29" t="n"/>
      <c r="L84" s="27" t="n"/>
      <c r="M84" s="31">
        <f>IF(OR(I84="",J84="",K84=""),"",I84*J84/60*K84)</f>
        <v/>
      </c>
      <c r="N84" s="31">
        <f>IF(AND(L84="",M84=""),"",IF(L84&lt;&gt;"",L84,M84))</f>
        <v/>
      </c>
      <c r="O84" s="43">
        <f>IF(H84="","",IFERROR(IF(VLOOKUP(H84,Parameter!$A$5:$B$7,2,FALSE)="","",VLOOKUP(H84,Parameter!$A$5:$B$7,2,FALSE)),""))</f>
        <v/>
      </c>
      <c r="P84" s="16">
        <f>IF(OR(N84="",O84=""),"",N84*O84)</f>
        <v/>
      </c>
      <c r="Q84" s="16">
        <f>IF(OR(P84="",F84=""),"",IFERROR(P84/F84,""))</f>
        <v/>
      </c>
      <c r="R84" s="31">
        <f>IF(OR(N84="",F84=""),"",IFERROR(N84/F84,""))</f>
        <v/>
      </c>
      <c r="S84" s="10">
        <f>IF(COUNTA(A84:L84,T84)=0,"",IF(OR(A84="",B84="",C84="",D84="",E84="",F84="",G84="",H84="",AND(L84="",OR(I84="",J84="",K84=""))),"Angaben fehlen",IF(O84="","Tarif fehlt",IF(F84&gt;Parameter!$L$7,"Kapazität prüfen",IF(Q84="","Portionszahl prüfen",IF(AND(Q84&gt;Parameter!$L$5,R84&gt;Parameter!$L$6),"Kosten und Energie hoch",IF(Q84&gt;Parameter!$L$5,"Kosten/Portion hoch",IF(R84&gt;Parameter!$L$6,"Energie/Portion hoch",IF(AND(K84&lt;&gt;"",K84&lt;Parameter!$L$8),"Auslastung prüfen","OK")))))))))</f>
        <v/>
      </c>
      <c r="T84" s="25" t="n"/>
      <c r="U84">
        <f>Parameter!D9</f>
        <v/>
      </c>
      <c r="V84">
        <f>Parameter!A6</f>
        <v/>
      </c>
      <c r="W84">
        <f>Parameter!F6</f>
        <v/>
      </c>
      <c r="X84">
        <f>Parameter!H7</f>
        <v/>
      </c>
    </row>
    <row r="85" ht="28" customHeight="1">
      <c r="A85" s="23" t="n"/>
      <c r="B85" s="41" t="n"/>
      <c r="C85" s="25" t="n"/>
      <c r="D85" s="23" t="n"/>
      <c r="E85" s="23" t="n"/>
      <c r="F85" s="26" t="n"/>
      <c r="G85" s="25" t="n"/>
      <c r="H85" s="23" t="n"/>
      <c r="I85" s="27" t="n"/>
      <c r="J85" s="28" t="n"/>
      <c r="K85" s="29" t="n"/>
      <c r="L85" s="27" t="n"/>
      <c r="M85" s="17">
        <f>IF(OR(I85="",J85="",K85=""),"",I85*J85/60*K85)</f>
        <v/>
      </c>
      <c r="N85" s="17">
        <f>IF(AND(L85="",M85=""),"",IF(L85&lt;&gt;"",L85,M85))</f>
        <v/>
      </c>
      <c r="O85" s="42">
        <f>IF(H85="","",IFERROR(IF(VLOOKUP(H85,Parameter!$A$5:$B$7,2,FALSE)="","",VLOOKUP(H85,Parameter!$A$5:$B$7,2,FALSE)),""))</f>
        <v/>
      </c>
      <c r="P85" s="15">
        <f>IF(OR(N85="",O85=""),"",N85*O85)</f>
        <v/>
      </c>
      <c r="Q85" s="15">
        <f>IF(OR(P85="",F85=""),"",IFERROR(P85/F85,""))</f>
        <v/>
      </c>
      <c r="R85" s="17">
        <f>IF(OR(N85="",F85=""),"",IFERROR(N85/F85,""))</f>
        <v/>
      </c>
      <c r="S85" s="6">
        <f>IF(COUNTA(A85:L85,T85)=0,"",IF(OR(A85="",B85="",C85="",D85="",E85="",F85="",G85="",H85="",AND(L85="",OR(I85="",J85="",K85=""))),"Angaben fehlen",IF(O85="","Tarif fehlt",IF(F85&gt;Parameter!$L$7,"Kapazität prüfen",IF(Q85="","Portionszahl prüfen",IF(AND(Q85&gt;Parameter!$L$5,R85&gt;Parameter!$L$6),"Kosten und Energie hoch",IF(Q85&gt;Parameter!$L$5,"Kosten/Portion hoch",IF(R85&gt;Parameter!$L$6,"Energie/Portion hoch",IF(AND(K85&lt;&gt;"",K85&lt;Parameter!$L$8),"Auslastung prüfen","OK")))))))))</f>
        <v/>
      </c>
      <c r="T85" s="25" t="n"/>
      <c r="U85">
        <f>Parameter!D5</f>
        <v/>
      </c>
      <c r="V85">
        <f>Parameter!A7</f>
        <v/>
      </c>
      <c r="W85">
        <f>Parameter!F7</f>
        <v/>
      </c>
      <c r="X85">
        <f>Parameter!H8</f>
        <v/>
      </c>
    </row>
    <row r="86" ht="28" customHeight="1">
      <c r="A86" s="23" t="n"/>
      <c r="B86" s="41" t="n"/>
      <c r="C86" s="25" t="n"/>
      <c r="D86" s="23" t="n"/>
      <c r="E86" s="23" t="n"/>
      <c r="F86" s="26" t="n"/>
      <c r="G86" s="25" t="n"/>
      <c r="H86" s="23" t="n"/>
      <c r="I86" s="27" t="n"/>
      <c r="J86" s="28" t="n"/>
      <c r="K86" s="29" t="n"/>
      <c r="L86" s="27" t="n"/>
      <c r="M86" s="31">
        <f>IF(OR(I86="",J86="",K86=""),"",I86*J86/60*K86)</f>
        <v/>
      </c>
      <c r="N86" s="31">
        <f>IF(AND(L86="",M86=""),"",IF(L86&lt;&gt;"",L86,M86))</f>
        <v/>
      </c>
      <c r="O86" s="43">
        <f>IF(H86="","",IFERROR(IF(VLOOKUP(H86,Parameter!$A$5:$B$7,2,FALSE)="","",VLOOKUP(H86,Parameter!$A$5:$B$7,2,FALSE)),""))</f>
        <v/>
      </c>
      <c r="P86" s="16">
        <f>IF(OR(N86="",O86=""),"",N86*O86)</f>
        <v/>
      </c>
      <c r="Q86" s="16">
        <f>IF(OR(P86="",F86=""),"",IFERROR(P86/F86,""))</f>
        <v/>
      </c>
      <c r="R86" s="31">
        <f>IF(OR(N86="",F86=""),"",IFERROR(N86/F86,""))</f>
        <v/>
      </c>
      <c r="S86" s="10">
        <f>IF(COUNTA(A86:L86,T86)=0,"",IF(OR(A86="",B86="",C86="",D86="",E86="",F86="",G86="",H86="",AND(L86="",OR(I86="",J86="",K86=""))),"Angaben fehlen",IF(O86="","Tarif fehlt",IF(F86&gt;Parameter!$L$7,"Kapazität prüfen",IF(Q86="","Portionszahl prüfen",IF(AND(Q86&gt;Parameter!$L$5,R86&gt;Parameter!$L$6),"Kosten und Energie hoch",IF(Q86&gt;Parameter!$L$5,"Kosten/Portion hoch",IF(R86&gt;Parameter!$L$6,"Energie/Portion hoch",IF(AND(K86&lt;&gt;"",K86&lt;Parameter!$L$8),"Auslastung prüfen","OK")))))))))</f>
        <v/>
      </c>
      <c r="T86" s="25" t="n"/>
      <c r="U86">
        <f>Parameter!D6</f>
        <v/>
      </c>
      <c r="V86">
        <f>Parameter!A5</f>
        <v/>
      </c>
      <c r="W86">
        <f>Parameter!F5</f>
        <v/>
      </c>
      <c r="X86">
        <f>Parameter!H9</f>
        <v/>
      </c>
    </row>
    <row r="87" ht="28" customHeight="1">
      <c r="A87" s="23" t="n"/>
      <c r="B87" s="41" t="n"/>
      <c r="C87" s="25" t="n"/>
      <c r="D87" s="23" t="n"/>
      <c r="E87" s="23" t="n"/>
      <c r="F87" s="26" t="n"/>
      <c r="G87" s="25" t="n"/>
      <c r="H87" s="23" t="n"/>
      <c r="I87" s="27" t="n"/>
      <c r="J87" s="28" t="n"/>
      <c r="K87" s="29" t="n"/>
      <c r="L87" s="27" t="n"/>
      <c r="M87" s="17">
        <f>IF(OR(I87="",J87="",K87=""),"",I87*J87/60*K87)</f>
        <v/>
      </c>
      <c r="N87" s="17">
        <f>IF(AND(L87="",M87=""),"",IF(L87&lt;&gt;"",L87,M87))</f>
        <v/>
      </c>
      <c r="O87" s="42">
        <f>IF(H87="","",IFERROR(IF(VLOOKUP(H87,Parameter!$A$5:$B$7,2,FALSE)="","",VLOOKUP(H87,Parameter!$A$5:$B$7,2,FALSE)),""))</f>
        <v/>
      </c>
      <c r="P87" s="15">
        <f>IF(OR(N87="",O87=""),"",N87*O87)</f>
        <v/>
      </c>
      <c r="Q87" s="15">
        <f>IF(OR(P87="",F87=""),"",IFERROR(P87/F87,""))</f>
        <v/>
      </c>
      <c r="R87" s="17">
        <f>IF(OR(N87="",F87=""),"",IFERROR(N87/F87,""))</f>
        <v/>
      </c>
      <c r="S87" s="6">
        <f>IF(COUNTA(A87:L87,T87)=0,"",IF(OR(A87="",B87="",C87="",D87="",E87="",F87="",G87="",H87="",AND(L87="",OR(I87="",J87="",K87=""))),"Angaben fehlen",IF(O87="","Tarif fehlt",IF(F87&gt;Parameter!$L$7,"Kapazität prüfen",IF(Q87="","Portionszahl prüfen",IF(AND(Q87&gt;Parameter!$L$5,R87&gt;Parameter!$L$6),"Kosten und Energie hoch",IF(Q87&gt;Parameter!$L$5,"Kosten/Portion hoch",IF(R87&gt;Parameter!$L$6,"Energie/Portion hoch",IF(AND(K87&lt;&gt;"",K87&lt;Parameter!$L$8),"Auslastung prüfen","OK")))))))))</f>
        <v/>
      </c>
      <c r="T87" s="25" t="n"/>
      <c r="U87">
        <f>Parameter!D7</f>
        <v/>
      </c>
      <c r="V87">
        <f>Parameter!A6</f>
        <v/>
      </c>
      <c r="W87">
        <f>Parameter!F6</f>
        <v/>
      </c>
      <c r="X87">
        <f>Parameter!H10</f>
        <v/>
      </c>
    </row>
    <row r="88" ht="28" customHeight="1">
      <c r="A88" s="23" t="n"/>
      <c r="B88" s="41" t="n"/>
      <c r="C88" s="25" t="n"/>
      <c r="D88" s="23" t="n"/>
      <c r="E88" s="23" t="n"/>
      <c r="F88" s="26" t="n"/>
      <c r="G88" s="25" t="n"/>
      <c r="H88" s="23" t="n"/>
      <c r="I88" s="27" t="n"/>
      <c r="J88" s="28" t="n"/>
      <c r="K88" s="29" t="n"/>
      <c r="L88" s="27" t="n"/>
      <c r="M88" s="31">
        <f>IF(OR(I88="",J88="",K88=""),"",I88*J88/60*K88)</f>
        <v/>
      </c>
      <c r="N88" s="31">
        <f>IF(AND(L88="",M88=""),"",IF(L88&lt;&gt;"",L88,M88))</f>
        <v/>
      </c>
      <c r="O88" s="43">
        <f>IF(H88="","",IFERROR(IF(VLOOKUP(H88,Parameter!$A$5:$B$7,2,FALSE)="","",VLOOKUP(H88,Parameter!$A$5:$B$7,2,FALSE)),""))</f>
        <v/>
      </c>
      <c r="P88" s="16">
        <f>IF(OR(N88="",O88=""),"",N88*O88)</f>
        <v/>
      </c>
      <c r="Q88" s="16">
        <f>IF(OR(P88="",F88=""),"",IFERROR(P88/F88,""))</f>
        <v/>
      </c>
      <c r="R88" s="31">
        <f>IF(OR(N88="",F88=""),"",IFERROR(N88/F88,""))</f>
        <v/>
      </c>
      <c r="S88" s="10">
        <f>IF(COUNTA(A88:L88,T88)=0,"",IF(OR(A88="",B88="",C88="",D88="",E88="",F88="",G88="",H88="",AND(L88="",OR(I88="",J88="",K88=""))),"Angaben fehlen",IF(O88="","Tarif fehlt",IF(F88&gt;Parameter!$L$7,"Kapazität prüfen",IF(Q88="","Portionszahl prüfen",IF(AND(Q88&gt;Parameter!$L$5,R88&gt;Parameter!$L$6),"Kosten und Energie hoch",IF(Q88&gt;Parameter!$L$5,"Kosten/Portion hoch",IF(R88&gt;Parameter!$L$6,"Energie/Portion hoch",IF(AND(K88&lt;&gt;"",K88&lt;Parameter!$L$8),"Auslastung prüfen","OK")))))))))</f>
        <v/>
      </c>
      <c r="T88" s="25" t="n"/>
      <c r="U88">
        <f>Parameter!D8</f>
        <v/>
      </c>
      <c r="V88">
        <f>Parameter!A7</f>
        <v/>
      </c>
      <c r="W88">
        <f>Parameter!F7</f>
        <v/>
      </c>
      <c r="X88">
        <f>Parameter!H11</f>
        <v/>
      </c>
    </row>
    <row r="89" ht="28" customHeight="1">
      <c r="A89" s="23" t="n"/>
      <c r="B89" s="41" t="n"/>
      <c r="C89" s="25" t="n"/>
      <c r="D89" s="23" t="n"/>
      <c r="E89" s="23" t="n"/>
      <c r="F89" s="26" t="n"/>
      <c r="G89" s="25" t="n"/>
      <c r="H89" s="23" t="n"/>
      <c r="I89" s="27" t="n"/>
      <c r="J89" s="28" t="n"/>
      <c r="K89" s="29" t="n"/>
      <c r="L89" s="27" t="n"/>
      <c r="M89" s="17">
        <f>IF(OR(I89="",J89="",K89=""),"",I89*J89/60*K89)</f>
        <v/>
      </c>
      <c r="N89" s="17">
        <f>IF(AND(L89="",M89=""),"",IF(L89&lt;&gt;"",L89,M89))</f>
        <v/>
      </c>
      <c r="O89" s="42">
        <f>IF(H89="","",IFERROR(IF(VLOOKUP(H89,Parameter!$A$5:$B$7,2,FALSE)="","",VLOOKUP(H89,Parameter!$A$5:$B$7,2,FALSE)),""))</f>
        <v/>
      </c>
      <c r="P89" s="15">
        <f>IF(OR(N89="",O89=""),"",N89*O89)</f>
        <v/>
      </c>
      <c r="Q89" s="15">
        <f>IF(OR(P89="",F89=""),"",IFERROR(P89/F89,""))</f>
        <v/>
      </c>
      <c r="R89" s="17">
        <f>IF(OR(N89="",F89=""),"",IFERROR(N89/F89,""))</f>
        <v/>
      </c>
      <c r="S89" s="6">
        <f>IF(COUNTA(A89:L89,T89)=0,"",IF(OR(A89="",B89="",C89="",D89="",E89="",F89="",G89="",H89="",AND(L89="",OR(I89="",J89="",K89=""))),"Angaben fehlen",IF(O89="","Tarif fehlt",IF(F89&gt;Parameter!$L$7,"Kapazität prüfen",IF(Q89="","Portionszahl prüfen",IF(AND(Q89&gt;Parameter!$L$5,R89&gt;Parameter!$L$6),"Kosten und Energie hoch",IF(Q89&gt;Parameter!$L$5,"Kosten/Portion hoch",IF(R89&gt;Parameter!$L$6,"Energie/Portion hoch",IF(AND(K89&lt;&gt;"",K89&lt;Parameter!$L$8),"Auslastung prüfen","OK")))))))))</f>
        <v/>
      </c>
      <c r="T89" s="25" t="n"/>
      <c r="U89">
        <f>Parameter!D9</f>
        <v/>
      </c>
      <c r="V89">
        <f>Parameter!A5</f>
        <v/>
      </c>
      <c r="W89">
        <f>Parameter!F5</f>
        <v/>
      </c>
      <c r="X89">
        <f>Parameter!H5</f>
        <v/>
      </c>
    </row>
    <row r="90" ht="28" customHeight="1">
      <c r="A90" s="23" t="n"/>
      <c r="B90" s="41" t="n"/>
      <c r="C90" s="25" t="n"/>
      <c r="D90" s="23" t="n"/>
      <c r="E90" s="23" t="n"/>
      <c r="F90" s="26" t="n"/>
      <c r="G90" s="25" t="n"/>
      <c r="H90" s="23" t="n"/>
      <c r="I90" s="27" t="n"/>
      <c r="J90" s="28" t="n"/>
      <c r="K90" s="29" t="n"/>
      <c r="L90" s="27" t="n"/>
      <c r="M90" s="31">
        <f>IF(OR(I90="",J90="",K90=""),"",I90*J90/60*K90)</f>
        <v/>
      </c>
      <c r="N90" s="31">
        <f>IF(AND(L90="",M90=""),"",IF(L90&lt;&gt;"",L90,M90))</f>
        <v/>
      </c>
      <c r="O90" s="43">
        <f>IF(H90="","",IFERROR(IF(VLOOKUP(H90,Parameter!$A$5:$B$7,2,FALSE)="","",VLOOKUP(H90,Parameter!$A$5:$B$7,2,FALSE)),""))</f>
        <v/>
      </c>
      <c r="P90" s="16">
        <f>IF(OR(N90="",O90=""),"",N90*O90)</f>
        <v/>
      </c>
      <c r="Q90" s="16">
        <f>IF(OR(P90="",F90=""),"",IFERROR(P90/F90,""))</f>
        <v/>
      </c>
      <c r="R90" s="31">
        <f>IF(OR(N90="",F90=""),"",IFERROR(N90/F90,""))</f>
        <v/>
      </c>
      <c r="S90" s="10">
        <f>IF(COUNTA(A90:L90,T90)=0,"",IF(OR(A90="",B90="",C90="",D90="",E90="",F90="",G90="",H90="",AND(L90="",OR(I90="",J90="",K90=""))),"Angaben fehlen",IF(O90="","Tarif fehlt",IF(F90&gt;Parameter!$L$7,"Kapazität prüfen",IF(Q90="","Portionszahl prüfen",IF(AND(Q90&gt;Parameter!$L$5,R90&gt;Parameter!$L$6),"Kosten und Energie hoch",IF(Q90&gt;Parameter!$L$5,"Kosten/Portion hoch",IF(R90&gt;Parameter!$L$6,"Energie/Portion hoch",IF(AND(K90&lt;&gt;"",K90&lt;Parameter!$L$8),"Auslastung prüfen","OK")))))))))</f>
        <v/>
      </c>
      <c r="T90" s="25" t="n"/>
      <c r="U90">
        <f>Parameter!D5</f>
        <v/>
      </c>
      <c r="V90">
        <f>Parameter!A6</f>
        <v/>
      </c>
      <c r="W90">
        <f>Parameter!F6</f>
        <v/>
      </c>
      <c r="X90">
        <f>Parameter!H6</f>
        <v/>
      </c>
    </row>
    <row r="91" ht="28" customHeight="1">
      <c r="A91" s="23" t="n"/>
      <c r="B91" s="41" t="n"/>
      <c r="C91" s="25" t="n"/>
      <c r="D91" s="23" t="n"/>
      <c r="E91" s="23" t="n"/>
      <c r="F91" s="26" t="n"/>
      <c r="G91" s="25" t="n"/>
      <c r="H91" s="23" t="n"/>
      <c r="I91" s="27" t="n"/>
      <c r="J91" s="28" t="n"/>
      <c r="K91" s="29" t="n"/>
      <c r="L91" s="27" t="n"/>
      <c r="M91" s="17">
        <f>IF(OR(I91="",J91="",K91=""),"",I91*J91/60*K91)</f>
        <v/>
      </c>
      <c r="N91" s="17">
        <f>IF(AND(L91="",M91=""),"",IF(L91&lt;&gt;"",L91,M91))</f>
        <v/>
      </c>
      <c r="O91" s="42">
        <f>IF(H91="","",IFERROR(IF(VLOOKUP(H91,Parameter!$A$5:$B$7,2,FALSE)="","",VLOOKUP(H91,Parameter!$A$5:$B$7,2,FALSE)),""))</f>
        <v/>
      </c>
      <c r="P91" s="15">
        <f>IF(OR(N91="",O91=""),"",N91*O91)</f>
        <v/>
      </c>
      <c r="Q91" s="15">
        <f>IF(OR(P91="",F91=""),"",IFERROR(P91/F91,""))</f>
        <v/>
      </c>
      <c r="R91" s="17">
        <f>IF(OR(N91="",F91=""),"",IFERROR(N91/F91,""))</f>
        <v/>
      </c>
      <c r="S91" s="6">
        <f>IF(COUNTA(A91:L91,T91)=0,"",IF(OR(A91="",B91="",C91="",D91="",E91="",F91="",G91="",H91="",AND(L91="",OR(I91="",J91="",K91=""))),"Angaben fehlen",IF(O91="","Tarif fehlt",IF(F91&gt;Parameter!$L$7,"Kapazität prüfen",IF(Q91="","Portionszahl prüfen",IF(AND(Q91&gt;Parameter!$L$5,R91&gt;Parameter!$L$6),"Kosten und Energie hoch",IF(Q91&gt;Parameter!$L$5,"Kosten/Portion hoch",IF(R91&gt;Parameter!$L$6,"Energie/Portion hoch",IF(AND(K91&lt;&gt;"",K91&lt;Parameter!$L$8),"Auslastung prüfen","OK")))))))))</f>
        <v/>
      </c>
      <c r="T91" s="25" t="n"/>
      <c r="U91">
        <f>Parameter!D6</f>
        <v/>
      </c>
      <c r="V91">
        <f>Parameter!A7</f>
        <v/>
      </c>
      <c r="W91">
        <f>Parameter!F7</f>
        <v/>
      </c>
      <c r="X91">
        <f>Parameter!H7</f>
        <v/>
      </c>
    </row>
    <row r="92" ht="28" customHeight="1">
      <c r="A92" s="23" t="n"/>
      <c r="B92" s="41" t="n"/>
      <c r="C92" s="25" t="n"/>
      <c r="D92" s="23" t="n"/>
      <c r="E92" s="23" t="n"/>
      <c r="F92" s="26" t="n"/>
      <c r="G92" s="25" t="n"/>
      <c r="H92" s="23" t="n"/>
      <c r="I92" s="27" t="n"/>
      <c r="J92" s="28" t="n"/>
      <c r="K92" s="29" t="n"/>
      <c r="L92" s="27" t="n"/>
      <c r="M92" s="31">
        <f>IF(OR(I92="",J92="",K92=""),"",I92*J92/60*K92)</f>
        <v/>
      </c>
      <c r="N92" s="31">
        <f>IF(AND(L92="",M92=""),"",IF(L92&lt;&gt;"",L92,M92))</f>
        <v/>
      </c>
      <c r="O92" s="43">
        <f>IF(H92="","",IFERROR(IF(VLOOKUP(H92,Parameter!$A$5:$B$7,2,FALSE)="","",VLOOKUP(H92,Parameter!$A$5:$B$7,2,FALSE)),""))</f>
        <v/>
      </c>
      <c r="P92" s="16">
        <f>IF(OR(N92="",O92=""),"",N92*O92)</f>
        <v/>
      </c>
      <c r="Q92" s="16">
        <f>IF(OR(P92="",F92=""),"",IFERROR(P92/F92,""))</f>
        <v/>
      </c>
      <c r="R92" s="31">
        <f>IF(OR(N92="",F92=""),"",IFERROR(N92/F92,""))</f>
        <v/>
      </c>
      <c r="S92" s="10">
        <f>IF(COUNTA(A92:L92,T92)=0,"",IF(OR(A92="",B92="",C92="",D92="",E92="",F92="",G92="",H92="",AND(L92="",OR(I92="",J92="",K92=""))),"Angaben fehlen",IF(O92="","Tarif fehlt",IF(F92&gt;Parameter!$L$7,"Kapazität prüfen",IF(Q92="","Portionszahl prüfen",IF(AND(Q92&gt;Parameter!$L$5,R92&gt;Parameter!$L$6),"Kosten und Energie hoch",IF(Q92&gt;Parameter!$L$5,"Kosten/Portion hoch",IF(R92&gt;Parameter!$L$6,"Energie/Portion hoch",IF(AND(K92&lt;&gt;"",K92&lt;Parameter!$L$8),"Auslastung prüfen","OK")))))))))</f>
        <v/>
      </c>
      <c r="T92" s="25" t="n"/>
      <c r="U92">
        <f>Parameter!D7</f>
        <v/>
      </c>
      <c r="V92">
        <f>Parameter!A5</f>
        <v/>
      </c>
      <c r="W92">
        <f>Parameter!F5</f>
        <v/>
      </c>
      <c r="X92">
        <f>Parameter!H8</f>
        <v/>
      </c>
    </row>
    <row r="93" ht="28" customHeight="1">
      <c r="A93" s="23" t="n"/>
      <c r="B93" s="41" t="n"/>
      <c r="C93" s="25" t="n"/>
      <c r="D93" s="23" t="n"/>
      <c r="E93" s="23" t="n"/>
      <c r="F93" s="26" t="n"/>
      <c r="G93" s="25" t="n"/>
      <c r="H93" s="23" t="n"/>
      <c r="I93" s="27" t="n"/>
      <c r="J93" s="28" t="n"/>
      <c r="K93" s="29" t="n"/>
      <c r="L93" s="27" t="n"/>
      <c r="M93" s="17">
        <f>IF(OR(I93="",J93="",K93=""),"",I93*J93/60*K93)</f>
        <v/>
      </c>
      <c r="N93" s="17">
        <f>IF(AND(L93="",M93=""),"",IF(L93&lt;&gt;"",L93,M93))</f>
        <v/>
      </c>
      <c r="O93" s="42">
        <f>IF(H93="","",IFERROR(IF(VLOOKUP(H93,Parameter!$A$5:$B$7,2,FALSE)="","",VLOOKUP(H93,Parameter!$A$5:$B$7,2,FALSE)),""))</f>
        <v/>
      </c>
      <c r="P93" s="15">
        <f>IF(OR(N93="",O93=""),"",N93*O93)</f>
        <v/>
      </c>
      <c r="Q93" s="15">
        <f>IF(OR(P93="",F93=""),"",IFERROR(P93/F93,""))</f>
        <v/>
      </c>
      <c r="R93" s="17">
        <f>IF(OR(N93="",F93=""),"",IFERROR(N93/F93,""))</f>
        <v/>
      </c>
      <c r="S93" s="6">
        <f>IF(COUNTA(A93:L93,T93)=0,"",IF(OR(A93="",B93="",C93="",D93="",E93="",F93="",G93="",H93="",AND(L93="",OR(I93="",J93="",K93=""))),"Angaben fehlen",IF(O93="","Tarif fehlt",IF(F93&gt;Parameter!$L$7,"Kapazität prüfen",IF(Q93="","Portionszahl prüfen",IF(AND(Q93&gt;Parameter!$L$5,R93&gt;Parameter!$L$6),"Kosten und Energie hoch",IF(Q93&gt;Parameter!$L$5,"Kosten/Portion hoch",IF(R93&gt;Parameter!$L$6,"Energie/Portion hoch",IF(AND(K93&lt;&gt;"",K93&lt;Parameter!$L$8),"Auslastung prüfen","OK")))))))))</f>
        <v/>
      </c>
      <c r="T93" s="25" t="n"/>
      <c r="U93">
        <f>Parameter!D8</f>
        <v/>
      </c>
      <c r="V93">
        <f>Parameter!A6</f>
        <v/>
      </c>
      <c r="W93">
        <f>Parameter!F6</f>
        <v/>
      </c>
      <c r="X93">
        <f>Parameter!H9</f>
        <v/>
      </c>
    </row>
    <row r="94" ht="28" customHeight="1">
      <c r="A94" s="23" t="n"/>
      <c r="B94" s="41" t="n"/>
      <c r="C94" s="25" t="n"/>
      <c r="D94" s="23" t="n"/>
      <c r="E94" s="23" t="n"/>
      <c r="F94" s="26" t="n"/>
      <c r="G94" s="25" t="n"/>
      <c r="H94" s="23" t="n"/>
      <c r="I94" s="27" t="n"/>
      <c r="J94" s="28" t="n"/>
      <c r="K94" s="29" t="n"/>
      <c r="L94" s="27" t="n"/>
      <c r="M94" s="31">
        <f>IF(OR(I94="",J94="",K94=""),"",I94*J94/60*K94)</f>
        <v/>
      </c>
      <c r="N94" s="31">
        <f>IF(AND(L94="",M94=""),"",IF(L94&lt;&gt;"",L94,M94))</f>
        <v/>
      </c>
      <c r="O94" s="43">
        <f>IF(H94="","",IFERROR(IF(VLOOKUP(H94,Parameter!$A$5:$B$7,2,FALSE)="","",VLOOKUP(H94,Parameter!$A$5:$B$7,2,FALSE)),""))</f>
        <v/>
      </c>
      <c r="P94" s="16">
        <f>IF(OR(N94="",O94=""),"",N94*O94)</f>
        <v/>
      </c>
      <c r="Q94" s="16">
        <f>IF(OR(P94="",F94=""),"",IFERROR(P94/F94,""))</f>
        <v/>
      </c>
      <c r="R94" s="31">
        <f>IF(OR(N94="",F94=""),"",IFERROR(N94/F94,""))</f>
        <v/>
      </c>
      <c r="S94" s="10">
        <f>IF(COUNTA(A94:L94,T94)=0,"",IF(OR(A94="",B94="",C94="",D94="",E94="",F94="",G94="",H94="",AND(L94="",OR(I94="",J94="",K94=""))),"Angaben fehlen",IF(O94="","Tarif fehlt",IF(F94&gt;Parameter!$L$7,"Kapazität prüfen",IF(Q94="","Portionszahl prüfen",IF(AND(Q94&gt;Parameter!$L$5,R94&gt;Parameter!$L$6),"Kosten und Energie hoch",IF(Q94&gt;Parameter!$L$5,"Kosten/Portion hoch",IF(R94&gt;Parameter!$L$6,"Energie/Portion hoch",IF(AND(K94&lt;&gt;"",K94&lt;Parameter!$L$8),"Auslastung prüfen","OK")))))))))</f>
        <v/>
      </c>
      <c r="T94" s="25" t="n"/>
      <c r="U94">
        <f>Parameter!D9</f>
        <v/>
      </c>
      <c r="V94">
        <f>Parameter!A7</f>
        <v/>
      </c>
      <c r="W94">
        <f>Parameter!F7</f>
        <v/>
      </c>
      <c r="X94">
        <f>Parameter!H10</f>
        <v/>
      </c>
    </row>
    <row r="95" ht="28" customHeight="1">
      <c r="A95" s="23" t="n"/>
      <c r="B95" s="41" t="n"/>
      <c r="C95" s="25" t="n"/>
      <c r="D95" s="23" t="n"/>
      <c r="E95" s="23" t="n"/>
      <c r="F95" s="26" t="n"/>
      <c r="G95" s="25" t="n"/>
      <c r="H95" s="23" t="n"/>
      <c r="I95" s="27" t="n"/>
      <c r="J95" s="28" t="n"/>
      <c r="K95" s="29" t="n"/>
      <c r="L95" s="27" t="n"/>
      <c r="M95" s="17">
        <f>IF(OR(I95="",J95="",K95=""),"",I95*J95/60*K95)</f>
        <v/>
      </c>
      <c r="N95" s="17">
        <f>IF(AND(L95="",M95=""),"",IF(L95&lt;&gt;"",L95,M95))</f>
        <v/>
      </c>
      <c r="O95" s="42">
        <f>IF(H95="","",IFERROR(IF(VLOOKUP(H95,Parameter!$A$5:$B$7,2,FALSE)="","",VLOOKUP(H95,Parameter!$A$5:$B$7,2,FALSE)),""))</f>
        <v/>
      </c>
      <c r="P95" s="15">
        <f>IF(OR(N95="",O95=""),"",N95*O95)</f>
        <v/>
      </c>
      <c r="Q95" s="15">
        <f>IF(OR(P95="",F95=""),"",IFERROR(P95/F95,""))</f>
        <v/>
      </c>
      <c r="R95" s="17">
        <f>IF(OR(N95="",F95=""),"",IFERROR(N95/F95,""))</f>
        <v/>
      </c>
      <c r="S95" s="6">
        <f>IF(COUNTA(A95:L95,T95)=0,"",IF(OR(A95="",B95="",C95="",D95="",E95="",F95="",G95="",H95="",AND(L95="",OR(I95="",J95="",K95=""))),"Angaben fehlen",IF(O95="","Tarif fehlt",IF(F95&gt;Parameter!$L$7,"Kapazität prüfen",IF(Q95="","Portionszahl prüfen",IF(AND(Q95&gt;Parameter!$L$5,R95&gt;Parameter!$L$6),"Kosten und Energie hoch",IF(Q95&gt;Parameter!$L$5,"Kosten/Portion hoch",IF(R95&gt;Parameter!$L$6,"Energie/Portion hoch",IF(AND(K95&lt;&gt;"",K95&lt;Parameter!$L$8),"Auslastung prüfen","OK")))))))))</f>
        <v/>
      </c>
      <c r="T95" s="25" t="n"/>
      <c r="U95">
        <f>Parameter!D5</f>
        <v/>
      </c>
      <c r="V95">
        <f>Parameter!A5</f>
        <v/>
      </c>
      <c r="W95">
        <f>Parameter!F5</f>
        <v/>
      </c>
      <c r="X95">
        <f>Parameter!H11</f>
        <v/>
      </c>
    </row>
    <row r="96" ht="28" customHeight="1">
      <c r="A96" s="23" t="n"/>
      <c r="B96" s="41" t="n"/>
      <c r="C96" s="25" t="n"/>
      <c r="D96" s="23" t="n"/>
      <c r="E96" s="23" t="n"/>
      <c r="F96" s="26" t="n"/>
      <c r="G96" s="25" t="n"/>
      <c r="H96" s="23" t="n"/>
      <c r="I96" s="27" t="n"/>
      <c r="J96" s="28" t="n"/>
      <c r="K96" s="29" t="n"/>
      <c r="L96" s="27" t="n"/>
      <c r="M96" s="31">
        <f>IF(OR(I96="",J96="",K96=""),"",I96*J96/60*K96)</f>
        <v/>
      </c>
      <c r="N96" s="31">
        <f>IF(AND(L96="",M96=""),"",IF(L96&lt;&gt;"",L96,M96))</f>
        <v/>
      </c>
      <c r="O96" s="43">
        <f>IF(H96="","",IFERROR(IF(VLOOKUP(H96,Parameter!$A$5:$B$7,2,FALSE)="","",VLOOKUP(H96,Parameter!$A$5:$B$7,2,FALSE)),""))</f>
        <v/>
      </c>
      <c r="P96" s="16">
        <f>IF(OR(N96="",O96=""),"",N96*O96)</f>
        <v/>
      </c>
      <c r="Q96" s="16">
        <f>IF(OR(P96="",F96=""),"",IFERROR(P96/F96,""))</f>
        <v/>
      </c>
      <c r="R96" s="31">
        <f>IF(OR(N96="",F96=""),"",IFERROR(N96/F96,""))</f>
        <v/>
      </c>
      <c r="S96" s="10">
        <f>IF(COUNTA(A96:L96,T96)=0,"",IF(OR(A96="",B96="",C96="",D96="",E96="",F96="",G96="",H96="",AND(L96="",OR(I96="",J96="",K96=""))),"Angaben fehlen",IF(O96="","Tarif fehlt",IF(F96&gt;Parameter!$L$7,"Kapazität prüfen",IF(Q96="","Portionszahl prüfen",IF(AND(Q96&gt;Parameter!$L$5,R96&gt;Parameter!$L$6),"Kosten und Energie hoch",IF(Q96&gt;Parameter!$L$5,"Kosten/Portion hoch",IF(R96&gt;Parameter!$L$6,"Energie/Portion hoch",IF(AND(K96&lt;&gt;"",K96&lt;Parameter!$L$8),"Auslastung prüfen","OK")))))))))</f>
        <v/>
      </c>
      <c r="T96" s="25" t="n"/>
      <c r="U96">
        <f>Parameter!D6</f>
        <v/>
      </c>
      <c r="V96">
        <f>Parameter!A6</f>
        <v/>
      </c>
      <c r="W96">
        <f>Parameter!F6</f>
        <v/>
      </c>
      <c r="X96">
        <f>Parameter!H5</f>
        <v/>
      </c>
    </row>
    <row r="97" ht="28" customHeight="1">
      <c r="A97" s="23" t="n"/>
      <c r="B97" s="41" t="n"/>
      <c r="C97" s="25" t="n"/>
      <c r="D97" s="23" t="n"/>
      <c r="E97" s="23" t="n"/>
      <c r="F97" s="26" t="n"/>
      <c r="G97" s="25" t="n"/>
      <c r="H97" s="23" t="n"/>
      <c r="I97" s="27" t="n"/>
      <c r="J97" s="28" t="n"/>
      <c r="K97" s="29" t="n"/>
      <c r="L97" s="27" t="n"/>
      <c r="M97" s="17">
        <f>IF(OR(I97="",J97="",K97=""),"",I97*J97/60*K97)</f>
        <v/>
      </c>
      <c r="N97" s="17">
        <f>IF(AND(L97="",M97=""),"",IF(L97&lt;&gt;"",L97,M97))</f>
        <v/>
      </c>
      <c r="O97" s="42">
        <f>IF(H97="","",IFERROR(IF(VLOOKUP(H97,Parameter!$A$5:$B$7,2,FALSE)="","",VLOOKUP(H97,Parameter!$A$5:$B$7,2,FALSE)),""))</f>
        <v/>
      </c>
      <c r="P97" s="15">
        <f>IF(OR(N97="",O97=""),"",N97*O97)</f>
        <v/>
      </c>
      <c r="Q97" s="15">
        <f>IF(OR(P97="",F97=""),"",IFERROR(P97/F97,""))</f>
        <v/>
      </c>
      <c r="R97" s="17">
        <f>IF(OR(N97="",F97=""),"",IFERROR(N97/F97,""))</f>
        <v/>
      </c>
      <c r="S97" s="6">
        <f>IF(COUNTA(A97:L97,T97)=0,"",IF(OR(A97="",B97="",C97="",D97="",E97="",F97="",G97="",H97="",AND(L97="",OR(I97="",J97="",K97=""))),"Angaben fehlen",IF(O97="","Tarif fehlt",IF(F97&gt;Parameter!$L$7,"Kapazität prüfen",IF(Q97="","Portionszahl prüfen",IF(AND(Q97&gt;Parameter!$L$5,R97&gt;Parameter!$L$6),"Kosten und Energie hoch",IF(Q97&gt;Parameter!$L$5,"Kosten/Portion hoch",IF(R97&gt;Parameter!$L$6,"Energie/Portion hoch",IF(AND(K97&lt;&gt;"",K97&lt;Parameter!$L$8),"Auslastung prüfen","OK")))))))))</f>
        <v/>
      </c>
      <c r="T97" s="25" t="n"/>
      <c r="U97">
        <f>Parameter!D7</f>
        <v/>
      </c>
      <c r="V97">
        <f>Parameter!A7</f>
        <v/>
      </c>
      <c r="W97">
        <f>Parameter!F7</f>
        <v/>
      </c>
      <c r="X97">
        <f>Parameter!H6</f>
        <v/>
      </c>
    </row>
    <row r="98" ht="28" customHeight="1">
      <c r="A98" s="23" t="n"/>
      <c r="B98" s="41" t="n"/>
      <c r="C98" s="25" t="n"/>
      <c r="D98" s="23" t="n"/>
      <c r="E98" s="23" t="n"/>
      <c r="F98" s="26" t="n"/>
      <c r="G98" s="25" t="n"/>
      <c r="H98" s="23" t="n"/>
      <c r="I98" s="27" t="n"/>
      <c r="J98" s="28" t="n"/>
      <c r="K98" s="29" t="n"/>
      <c r="L98" s="27" t="n"/>
      <c r="M98" s="31">
        <f>IF(OR(I98="",J98="",K98=""),"",I98*J98/60*K98)</f>
        <v/>
      </c>
      <c r="N98" s="31">
        <f>IF(AND(L98="",M98=""),"",IF(L98&lt;&gt;"",L98,M98))</f>
        <v/>
      </c>
      <c r="O98" s="43">
        <f>IF(H98="","",IFERROR(IF(VLOOKUP(H98,Parameter!$A$5:$B$7,2,FALSE)="","",VLOOKUP(H98,Parameter!$A$5:$B$7,2,FALSE)),""))</f>
        <v/>
      </c>
      <c r="P98" s="16">
        <f>IF(OR(N98="",O98=""),"",N98*O98)</f>
        <v/>
      </c>
      <c r="Q98" s="16">
        <f>IF(OR(P98="",F98=""),"",IFERROR(P98/F98,""))</f>
        <v/>
      </c>
      <c r="R98" s="31">
        <f>IF(OR(N98="",F98=""),"",IFERROR(N98/F98,""))</f>
        <v/>
      </c>
      <c r="S98" s="10">
        <f>IF(COUNTA(A98:L98,T98)=0,"",IF(OR(A98="",B98="",C98="",D98="",E98="",F98="",G98="",H98="",AND(L98="",OR(I98="",J98="",K98=""))),"Angaben fehlen",IF(O98="","Tarif fehlt",IF(F98&gt;Parameter!$L$7,"Kapazität prüfen",IF(Q98="","Portionszahl prüfen",IF(AND(Q98&gt;Parameter!$L$5,R98&gt;Parameter!$L$6),"Kosten und Energie hoch",IF(Q98&gt;Parameter!$L$5,"Kosten/Portion hoch",IF(R98&gt;Parameter!$L$6,"Energie/Portion hoch",IF(AND(K98&lt;&gt;"",K98&lt;Parameter!$L$8),"Auslastung prüfen","OK")))))))))</f>
        <v/>
      </c>
      <c r="T98" s="25" t="n"/>
      <c r="U98">
        <f>Parameter!D8</f>
        <v/>
      </c>
      <c r="V98">
        <f>Parameter!A5</f>
        <v/>
      </c>
      <c r="W98">
        <f>Parameter!F5</f>
        <v/>
      </c>
      <c r="X98">
        <f>Parameter!H7</f>
        <v/>
      </c>
    </row>
    <row r="99" ht="28" customHeight="1">
      <c r="A99" s="23" t="n"/>
      <c r="B99" s="41" t="n"/>
      <c r="C99" s="25" t="n"/>
      <c r="D99" s="23" t="n"/>
      <c r="E99" s="23" t="n"/>
      <c r="F99" s="26" t="n"/>
      <c r="G99" s="25" t="n"/>
      <c r="H99" s="23" t="n"/>
      <c r="I99" s="27" t="n"/>
      <c r="J99" s="28" t="n"/>
      <c r="K99" s="29" t="n"/>
      <c r="L99" s="27" t="n"/>
      <c r="M99" s="17">
        <f>IF(OR(I99="",J99="",K99=""),"",I99*J99/60*K99)</f>
        <v/>
      </c>
      <c r="N99" s="17">
        <f>IF(AND(L99="",M99=""),"",IF(L99&lt;&gt;"",L99,M99))</f>
        <v/>
      </c>
      <c r="O99" s="42">
        <f>IF(H99="","",IFERROR(IF(VLOOKUP(H99,Parameter!$A$5:$B$7,2,FALSE)="","",VLOOKUP(H99,Parameter!$A$5:$B$7,2,FALSE)),""))</f>
        <v/>
      </c>
      <c r="P99" s="15">
        <f>IF(OR(N99="",O99=""),"",N99*O99)</f>
        <v/>
      </c>
      <c r="Q99" s="15">
        <f>IF(OR(P99="",F99=""),"",IFERROR(P99/F99,""))</f>
        <v/>
      </c>
      <c r="R99" s="17">
        <f>IF(OR(N99="",F99=""),"",IFERROR(N99/F99,""))</f>
        <v/>
      </c>
      <c r="S99" s="6">
        <f>IF(COUNTA(A99:L99,T99)=0,"",IF(OR(A99="",B99="",C99="",D99="",E99="",F99="",G99="",H99="",AND(L99="",OR(I99="",J99="",K99=""))),"Angaben fehlen",IF(O99="","Tarif fehlt",IF(F99&gt;Parameter!$L$7,"Kapazität prüfen",IF(Q99="","Portionszahl prüfen",IF(AND(Q99&gt;Parameter!$L$5,R99&gt;Parameter!$L$6),"Kosten und Energie hoch",IF(Q99&gt;Parameter!$L$5,"Kosten/Portion hoch",IF(R99&gt;Parameter!$L$6,"Energie/Portion hoch",IF(AND(K99&lt;&gt;"",K99&lt;Parameter!$L$8),"Auslastung prüfen","OK")))))))))</f>
        <v/>
      </c>
      <c r="T99" s="25" t="n"/>
      <c r="U99">
        <f>Parameter!D9</f>
        <v/>
      </c>
      <c r="V99">
        <f>Parameter!A6</f>
        <v/>
      </c>
      <c r="W99">
        <f>Parameter!F6</f>
        <v/>
      </c>
      <c r="X99">
        <f>Parameter!H8</f>
        <v/>
      </c>
    </row>
    <row r="100" ht="28" customHeight="1">
      <c r="A100" s="23" t="n"/>
      <c r="B100" s="41" t="n"/>
      <c r="C100" s="25" t="n"/>
      <c r="D100" s="23" t="n"/>
      <c r="E100" s="23" t="n"/>
      <c r="F100" s="26" t="n"/>
      <c r="G100" s="25" t="n"/>
      <c r="H100" s="23" t="n"/>
      <c r="I100" s="27" t="n"/>
      <c r="J100" s="28" t="n"/>
      <c r="K100" s="29" t="n"/>
      <c r="L100" s="27" t="n"/>
      <c r="M100" s="31">
        <f>IF(OR(I100="",J100="",K100=""),"",I100*J100/60*K100)</f>
        <v/>
      </c>
      <c r="N100" s="31">
        <f>IF(AND(L100="",M100=""),"",IF(L100&lt;&gt;"",L100,M100))</f>
        <v/>
      </c>
      <c r="O100" s="43">
        <f>IF(H100="","",IFERROR(IF(VLOOKUP(H100,Parameter!$A$5:$B$7,2,FALSE)="","",VLOOKUP(H100,Parameter!$A$5:$B$7,2,FALSE)),""))</f>
        <v/>
      </c>
      <c r="P100" s="16">
        <f>IF(OR(N100="",O100=""),"",N100*O100)</f>
        <v/>
      </c>
      <c r="Q100" s="16">
        <f>IF(OR(P100="",F100=""),"",IFERROR(P100/F100,""))</f>
        <v/>
      </c>
      <c r="R100" s="31">
        <f>IF(OR(N100="",F100=""),"",IFERROR(N100/F100,""))</f>
        <v/>
      </c>
      <c r="S100" s="10">
        <f>IF(COUNTA(A100:L100,T100)=0,"",IF(OR(A100="",B100="",C100="",D100="",E100="",F100="",G100="",H100="",AND(L100="",OR(I100="",J100="",K100=""))),"Angaben fehlen",IF(O100="","Tarif fehlt",IF(F100&gt;Parameter!$L$7,"Kapazität prüfen",IF(Q100="","Portionszahl prüfen",IF(AND(Q100&gt;Parameter!$L$5,R100&gt;Parameter!$L$6),"Kosten und Energie hoch",IF(Q100&gt;Parameter!$L$5,"Kosten/Portion hoch",IF(R100&gt;Parameter!$L$6,"Energie/Portion hoch",IF(AND(K100&lt;&gt;"",K100&lt;Parameter!$L$8),"Auslastung prüfen","OK")))))))))</f>
        <v/>
      </c>
      <c r="T100" s="25" t="n"/>
      <c r="U100">
        <f>Parameter!D5</f>
        <v/>
      </c>
      <c r="V100">
        <f>Parameter!A7</f>
        <v/>
      </c>
      <c r="W100">
        <f>Parameter!F7</f>
        <v/>
      </c>
      <c r="X100">
        <f>Parameter!H9</f>
        <v/>
      </c>
    </row>
    <row r="101" ht="28" customHeight="1">
      <c r="A101" s="23" t="n"/>
      <c r="B101" s="41" t="n"/>
      <c r="C101" s="25" t="n"/>
      <c r="D101" s="23" t="n"/>
      <c r="E101" s="23" t="n"/>
      <c r="F101" s="26" t="n"/>
      <c r="G101" s="25" t="n"/>
      <c r="H101" s="23" t="n"/>
      <c r="I101" s="27" t="n"/>
      <c r="J101" s="28" t="n"/>
      <c r="K101" s="29" t="n"/>
      <c r="L101" s="27" t="n"/>
      <c r="M101" s="17">
        <f>IF(OR(I101="",J101="",K101=""),"",I101*J101/60*K101)</f>
        <v/>
      </c>
      <c r="N101" s="17">
        <f>IF(AND(L101="",M101=""),"",IF(L101&lt;&gt;"",L101,M101))</f>
        <v/>
      </c>
      <c r="O101" s="42">
        <f>IF(H101="","",IFERROR(IF(VLOOKUP(H101,Parameter!$A$5:$B$7,2,FALSE)="","",VLOOKUP(H101,Parameter!$A$5:$B$7,2,FALSE)),""))</f>
        <v/>
      </c>
      <c r="P101" s="15">
        <f>IF(OR(N101="",O101=""),"",N101*O101)</f>
        <v/>
      </c>
      <c r="Q101" s="15">
        <f>IF(OR(P101="",F101=""),"",IFERROR(P101/F101,""))</f>
        <v/>
      </c>
      <c r="R101" s="17">
        <f>IF(OR(N101="",F101=""),"",IFERROR(N101/F101,""))</f>
        <v/>
      </c>
      <c r="S101" s="6">
        <f>IF(COUNTA(A101:L101,T101)=0,"",IF(OR(A101="",B101="",C101="",D101="",E101="",F101="",G101="",H101="",AND(L101="",OR(I101="",J101="",K101=""))),"Angaben fehlen",IF(O101="","Tarif fehlt",IF(F101&gt;Parameter!$L$7,"Kapazität prüfen",IF(Q101="","Portionszahl prüfen",IF(AND(Q101&gt;Parameter!$L$5,R101&gt;Parameter!$L$6),"Kosten und Energie hoch",IF(Q101&gt;Parameter!$L$5,"Kosten/Portion hoch",IF(R101&gt;Parameter!$L$6,"Energie/Portion hoch",IF(AND(K101&lt;&gt;"",K101&lt;Parameter!$L$8),"Auslastung prüfen","OK")))))))))</f>
        <v/>
      </c>
      <c r="T101" s="25" t="n"/>
      <c r="U101">
        <f>Parameter!D6</f>
        <v/>
      </c>
      <c r="V101">
        <f>Parameter!A5</f>
        <v/>
      </c>
      <c r="W101">
        <f>Parameter!F5</f>
        <v/>
      </c>
      <c r="X101">
        <f>Parameter!H10</f>
        <v/>
      </c>
    </row>
    <row r="102" ht="28" customHeight="1">
      <c r="A102" s="23" t="n"/>
      <c r="B102" s="41" t="n"/>
      <c r="C102" s="25" t="n"/>
      <c r="D102" s="23" t="n"/>
      <c r="E102" s="23" t="n"/>
      <c r="F102" s="26" t="n"/>
      <c r="G102" s="25" t="n"/>
      <c r="H102" s="23" t="n"/>
      <c r="I102" s="27" t="n"/>
      <c r="J102" s="28" t="n"/>
      <c r="K102" s="29" t="n"/>
      <c r="L102" s="27" t="n"/>
      <c r="M102" s="31">
        <f>IF(OR(I102="",J102="",K102=""),"",I102*J102/60*K102)</f>
        <v/>
      </c>
      <c r="N102" s="31">
        <f>IF(AND(L102="",M102=""),"",IF(L102&lt;&gt;"",L102,M102))</f>
        <v/>
      </c>
      <c r="O102" s="43">
        <f>IF(H102="","",IFERROR(IF(VLOOKUP(H102,Parameter!$A$5:$B$7,2,FALSE)="","",VLOOKUP(H102,Parameter!$A$5:$B$7,2,FALSE)),""))</f>
        <v/>
      </c>
      <c r="P102" s="16">
        <f>IF(OR(N102="",O102=""),"",N102*O102)</f>
        <v/>
      </c>
      <c r="Q102" s="16">
        <f>IF(OR(P102="",F102=""),"",IFERROR(P102/F102,""))</f>
        <v/>
      </c>
      <c r="R102" s="31">
        <f>IF(OR(N102="",F102=""),"",IFERROR(N102/F102,""))</f>
        <v/>
      </c>
      <c r="S102" s="10">
        <f>IF(COUNTA(A102:L102,T102)=0,"",IF(OR(A102="",B102="",C102="",D102="",E102="",F102="",G102="",H102="",AND(L102="",OR(I102="",J102="",K102=""))),"Angaben fehlen",IF(O102="","Tarif fehlt",IF(F102&gt;Parameter!$L$7,"Kapazität prüfen",IF(Q102="","Portionszahl prüfen",IF(AND(Q102&gt;Parameter!$L$5,R102&gt;Parameter!$L$6),"Kosten und Energie hoch",IF(Q102&gt;Parameter!$L$5,"Kosten/Portion hoch",IF(R102&gt;Parameter!$L$6,"Energie/Portion hoch",IF(AND(K102&lt;&gt;"",K102&lt;Parameter!$L$8),"Auslastung prüfen","OK")))))))))</f>
        <v/>
      </c>
      <c r="T102" s="25" t="n"/>
      <c r="U102">
        <f>Parameter!D7</f>
        <v/>
      </c>
      <c r="V102">
        <f>Parameter!A6</f>
        <v/>
      </c>
      <c r="W102">
        <f>Parameter!F6</f>
        <v/>
      </c>
      <c r="X102">
        <f>Parameter!H11</f>
        <v/>
      </c>
    </row>
    <row r="103" ht="28" customHeight="1">
      <c r="A103" s="23" t="n"/>
      <c r="B103" s="41" t="n"/>
      <c r="C103" s="25" t="n"/>
      <c r="D103" s="23" t="n"/>
      <c r="E103" s="23" t="n"/>
      <c r="F103" s="26" t="n"/>
      <c r="G103" s="25" t="n"/>
      <c r="H103" s="23" t="n"/>
      <c r="I103" s="27" t="n"/>
      <c r="J103" s="28" t="n"/>
      <c r="K103" s="29" t="n"/>
      <c r="L103" s="27" t="n"/>
      <c r="M103" s="17">
        <f>IF(OR(I103="",J103="",K103=""),"",I103*J103/60*K103)</f>
        <v/>
      </c>
      <c r="N103" s="17">
        <f>IF(AND(L103="",M103=""),"",IF(L103&lt;&gt;"",L103,M103))</f>
        <v/>
      </c>
      <c r="O103" s="42">
        <f>IF(H103="","",IFERROR(IF(VLOOKUP(H103,Parameter!$A$5:$B$7,2,FALSE)="","",VLOOKUP(H103,Parameter!$A$5:$B$7,2,FALSE)),""))</f>
        <v/>
      </c>
      <c r="P103" s="15">
        <f>IF(OR(N103="",O103=""),"",N103*O103)</f>
        <v/>
      </c>
      <c r="Q103" s="15">
        <f>IF(OR(P103="",F103=""),"",IFERROR(P103/F103,""))</f>
        <v/>
      </c>
      <c r="R103" s="17">
        <f>IF(OR(N103="",F103=""),"",IFERROR(N103/F103,""))</f>
        <v/>
      </c>
      <c r="S103" s="6">
        <f>IF(COUNTA(A103:L103,T103)=0,"",IF(OR(A103="",B103="",C103="",D103="",E103="",F103="",G103="",H103="",AND(L103="",OR(I103="",J103="",K103=""))),"Angaben fehlen",IF(O103="","Tarif fehlt",IF(F103&gt;Parameter!$L$7,"Kapazität prüfen",IF(Q103="","Portionszahl prüfen",IF(AND(Q103&gt;Parameter!$L$5,R103&gt;Parameter!$L$6),"Kosten und Energie hoch",IF(Q103&gt;Parameter!$L$5,"Kosten/Portion hoch",IF(R103&gt;Parameter!$L$6,"Energie/Portion hoch",IF(AND(K103&lt;&gt;"",K103&lt;Parameter!$L$8),"Auslastung prüfen","OK")))))))))</f>
        <v/>
      </c>
      <c r="T103" s="25" t="n"/>
      <c r="U103">
        <f>Parameter!D8</f>
        <v/>
      </c>
      <c r="V103">
        <f>Parameter!A7</f>
        <v/>
      </c>
      <c r="W103">
        <f>Parameter!F7</f>
        <v/>
      </c>
      <c r="X103">
        <f>Parameter!H5</f>
        <v/>
      </c>
    </row>
    <row r="104" ht="28" customHeight="1">
      <c r="A104" s="23" t="n"/>
      <c r="B104" s="41" t="n"/>
      <c r="C104" s="25" t="n"/>
      <c r="D104" s="23" t="n"/>
      <c r="E104" s="23" t="n"/>
      <c r="F104" s="26" t="n"/>
      <c r="G104" s="25" t="n"/>
      <c r="H104" s="23" t="n"/>
      <c r="I104" s="27" t="n"/>
      <c r="J104" s="28" t="n"/>
      <c r="K104" s="29" t="n"/>
      <c r="L104" s="27" t="n"/>
      <c r="M104" s="31">
        <f>IF(OR(I104="",J104="",K104=""),"",I104*J104/60*K104)</f>
        <v/>
      </c>
      <c r="N104" s="31">
        <f>IF(AND(L104="",M104=""),"",IF(L104&lt;&gt;"",L104,M104))</f>
        <v/>
      </c>
      <c r="O104" s="43">
        <f>IF(H104="","",IFERROR(IF(VLOOKUP(H104,Parameter!$A$5:$B$7,2,FALSE)="","",VLOOKUP(H104,Parameter!$A$5:$B$7,2,FALSE)),""))</f>
        <v/>
      </c>
      <c r="P104" s="16">
        <f>IF(OR(N104="",O104=""),"",N104*O104)</f>
        <v/>
      </c>
      <c r="Q104" s="16">
        <f>IF(OR(P104="",F104=""),"",IFERROR(P104/F104,""))</f>
        <v/>
      </c>
      <c r="R104" s="31">
        <f>IF(OR(N104="",F104=""),"",IFERROR(N104/F104,""))</f>
        <v/>
      </c>
      <c r="S104" s="10">
        <f>IF(COUNTA(A104:L104,T104)=0,"",IF(OR(A104="",B104="",C104="",D104="",E104="",F104="",G104="",H104="",AND(L104="",OR(I104="",J104="",K104=""))),"Angaben fehlen",IF(O104="","Tarif fehlt",IF(F104&gt;Parameter!$L$7,"Kapazität prüfen",IF(Q104="","Portionszahl prüfen",IF(AND(Q104&gt;Parameter!$L$5,R104&gt;Parameter!$L$6),"Kosten und Energie hoch",IF(Q104&gt;Parameter!$L$5,"Kosten/Portion hoch",IF(R104&gt;Parameter!$L$6,"Energie/Portion hoch",IF(AND(K104&lt;&gt;"",K104&lt;Parameter!$L$8),"Auslastung prüfen","OK")))))))))</f>
        <v/>
      </c>
      <c r="T104" s="25" t="n"/>
      <c r="U104">
        <f>Parameter!D9</f>
        <v/>
      </c>
      <c r="V104">
        <f>Parameter!A5</f>
        <v/>
      </c>
      <c r="W104">
        <f>Parameter!F5</f>
        <v/>
      </c>
      <c r="X104">
        <f>Parameter!H6</f>
        <v/>
      </c>
    </row>
  </sheetData>
  <mergeCells count="1">
    <mergeCell ref="A1:T1"/>
  </mergeCells>
  <conditionalFormatting sqref="A5:L104">
    <cfRule type="expression" priority="1" dxfId="0" stopIfTrue="1">
      <formula>AND(COUNTA($A5:$L5,$T5)&gt;0,$S5="Angaben fehlen")</formula>
    </cfRule>
  </conditionalFormatting>
  <conditionalFormatting sqref="Q5:R104">
    <cfRule type="expression" priority="2" dxfId="0" stopIfTrue="1">
      <formula>OR($S5="Kosten/Portion hoch",$S5="Energie/Portion hoch",$S5="Kosten und Energie hoch")</formula>
    </cfRule>
  </conditionalFormatting>
  <conditionalFormatting sqref="S5:S104">
    <cfRule type="expression" priority="3" dxfId="0" stopIfTrue="1">
      <formula>AND($S5&lt;&gt;"",$S5&lt;&gt;"OK")</formula>
    </cfRule>
    <cfRule type="expression" priority="4" dxfId="1" stopIfTrue="1">
      <formula>$S5="OK"</formula>
    </cfRule>
  </conditionalFormatting>
  <dataValidations count="11">
    <dataValidation sqref="B5:B104" showErrorMessage="1" showInputMessage="1" allowBlank="1" errorTitle="Ungültiges Datum" error="Bitte ein Datum im vorgesehenen Erfassungszeitraum eingeben." type="date" operator="between">
      <formula1>DATE(2025,1,1)</formula1>
      <formula2>DATE(2027,12,31)</formula2>
    </dataValidation>
    <dataValidation sqref="D5:D104" showErrorMessage="1" showInputMessage="1" allowBlank="1" errorTitle="Ungültige Kategorie" error="Bitte eine Kategorie aus der Liste wählen." type="list">
      <formula1>$U$5:$U$9</formula1>
    </dataValidation>
    <dataValidation sqref="E5:E104" showErrorMessage="1" showInputMessage="1" allowBlank="1" errorTitle="Ungültige Zuständigkeit" error="Bitte eine fiktive Zuständigkeit aus der Liste wählen." type="list">
      <formula1>$W$5:$W$7</formula1>
    </dataValidation>
    <dataValidation sqref="F5:F104" showErrorMessage="1" showInputMessage="1" allowBlank="1" errorTitle="Ungültige Portionszahl" error="Bitte eine ganze Zahl zwischen 1 und 100.000 eingeben." type="whole" operator="between">
      <formula1>1</formula1>
      <formula2>100000</formula2>
    </dataValidation>
    <dataValidation sqref="G5:G104" showErrorMessage="1" showInputMessage="1" allowBlank="1" errorTitle="Ungültiges Gerät" error="Bitte ein Gerät oder Verfahren aus der Liste wählen." type="list">
      <formula1>$X$5:$X$11</formula1>
    </dataValidation>
    <dataValidation sqref="H5:H104" showErrorMessage="1" showInputMessage="1" allowBlank="1" errorTitle="Ungültiger Energieträger" error="Bitte einen Energieträger aus der Liste wählen." type="list">
      <formula1>$V$5:$V$7</formula1>
    </dataValidation>
    <dataValidation sqref="I5:I104" showErrorMessage="1" showInputMessage="1" allowBlank="1" errorTitle="Ungültige Leistung" error="Bitte einen Wert zwischen 0,01 und 500 kW eingeben." type="decimal" operator="between">
      <formula1>0.01</formula1>
      <formula2>500</formula2>
    </dataValidation>
    <dataValidation sqref="J5:J104" showErrorMessage="1" showInputMessage="1" allowBlank="1" errorTitle="Ungültige Laufzeit" error="Bitte eine ganze Minutenzahl zwischen 1 und 1.440 eingeben." type="whole" operator="between">
      <formula1>1</formula1>
      <formula2>1440</formula2>
    </dataValidation>
    <dataValidation sqref="K5:K104" showErrorMessage="1" showInputMessage="1" allowBlank="1" errorTitle="Ungültige Auslastung" error="Bitte einen Prozentsatz größer 0 % bis höchstens 100 % eingeben." type="decimal" operator="between">
      <formula1>0.01</formula1>
      <formula2>1</formula2>
    </dataValidation>
    <dataValidation sqref="L5:L104" showErrorMessage="1" showInputMessage="1" allowBlank="1" errorTitle="Ungültiger Verbrauch" error="Bitte einen Verbrauch zwischen 0 und 10.000 kWh eingeben." type="decimal" operator="between">
      <formula1>0</formula1>
      <formula2>10000</formula2>
    </dataValidation>
    <dataValidation sqref="T5:T104" showErrorMessage="1" showInputMessage="1" allowBlank="1" errorTitle="Notiz zu lang" error="Die Notiz darf höchstens 250 Zeichen enthalten.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3" customWidth="1" min="3" max="3"/>
    <col width="22" customWidth="1" min="4" max="4"/>
    <col width="3" customWidth="1" min="5" max="5"/>
    <col width="23" customWidth="1" min="6" max="6"/>
    <col width="3" customWidth="1" min="7" max="7"/>
    <col width="23" customWidth="1" min="8" max="8"/>
    <col width="3" customWidth="1" min="9" max="9"/>
    <col width="3" customWidth="1" min="10" max="10"/>
    <col width="34" customWidth="1" min="11" max="11"/>
    <col width="17" customWidth="1" min="12" max="12"/>
    <col width="17" customWidth="1" min="13" max="13"/>
    <col width="48" customWidth="1" min="14" max="14"/>
  </cols>
  <sheetData>
    <row r="1" ht="28" customHeight="1">
      <c r="A1" s="1" t="inlineStr">
        <is>
          <t>Parameter und Auswahllisten</t>
        </is>
      </c>
    </row>
    <row r="2" ht="24" customHeight="1">
      <c r="A2" s="2" t="inlineStr">
        <is>
          <t>Gelbe Zellen enthalten veränderbare, rein fiktive Modellannahmen und Listen; sie sind keine Tarifzusage.</t>
        </is>
      </c>
    </row>
    <row r="3"/>
    <row r="4" ht="30" customHeight="1">
      <c r="A4" s="3" t="inlineStr">
        <is>
          <t>Energieträger</t>
        </is>
      </c>
      <c r="B4" s="3" t="inlineStr">
        <is>
          <t>Tarif €/kWh</t>
        </is>
      </c>
      <c r="D4" s="3" t="inlineStr">
        <is>
          <t>Gerichtskategorie</t>
        </is>
      </c>
      <c r="F4" s="3" t="inlineStr">
        <is>
          <t>Fiktive Zuständigkeit</t>
        </is>
      </c>
      <c r="H4" s="3" t="inlineStr">
        <is>
          <t>Gerät / Verfahren</t>
        </is>
      </c>
      <c r="K4" s="3" t="inlineStr">
        <is>
          <t>Parameter</t>
        </is>
      </c>
      <c r="L4" s="3" t="inlineStr">
        <is>
          <t>Wert</t>
        </is>
      </c>
      <c r="M4" s="3" t="inlineStr">
        <is>
          <t>Einheit</t>
        </is>
      </c>
      <c r="N4" s="3" t="inlineStr">
        <is>
          <t>Hinweis</t>
        </is>
      </c>
    </row>
    <row r="5">
      <c r="A5" s="33" t="inlineStr">
        <is>
          <t>Strom</t>
        </is>
      </c>
      <c r="B5" s="44" t="n">
        <v>0.36</v>
      </c>
      <c r="D5" s="33" t="inlineStr">
        <is>
          <t>Hauptgericht</t>
        </is>
      </c>
      <c r="F5" s="33" t="inlineStr">
        <is>
          <t>Fiktivteam Kupfer</t>
        </is>
      </c>
      <c r="H5" s="33" t="inlineStr">
        <is>
          <t>Induktionskessel</t>
        </is>
      </c>
      <c r="K5" s="7" t="inlineStr">
        <is>
          <t>Warnschwelle Kosten je Portion</t>
        </is>
      </c>
      <c r="L5" s="35" t="n">
        <v>0.2</v>
      </c>
      <c r="M5" s="6" t="inlineStr">
        <is>
          <t>€/Portion</t>
        </is>
      </c>
      <c r="N5" s="7" t="inlineStr">
        <is>
          <t>Markiert auffällige Kosten je Portion.</t>
        </is>
      </c>
    </row>
    <row r="6">
      <c r="A6" s="33" t="inlineStr">
        <is>
          <t>Erdgas</t>
        </is>
      </c>
      <c r="B6" s="44" t="n">
        <v>0.13</v>
      </c>
      <c r="D6" s="33" t="inlineStr">
        <is>
          <t>Beilage</t>
        </is>
      </c>
      <c r="F6" s="33" t="inlineStr">
        <is>
          <t>Fiktivteam Mohn</t>
        </is>
      </c>
      <c r="H6" s="33" t="inlineStr">
        <is>
          <t>Kombidämpfer</t>
        </is>
      </c>
      <c r="K6" s="11" t="inlineStr">
        <is>
          <t>Warnschwelle Energie je Portion</t>
        </is>
      </c>
      <c r="L6" s="36" t="n">
        <v>1</v>
      </c>
      <c r="M6" s="10" t="inlineStr">
        <is>
          <t>kWh/Portion</t>
        </is>
      </c>
      <c r="N6" s="11" t="inlineStr">
        <is>
          <t>Markiert auffälligen Energieeinsatz je Portion.</t>
        </is>
      </c>
    </row>
    <row r="7">
      <c r="A7" s="33" t="inlineStr">
        <is>
          <t>Fernwärme</t>
        </is>
      </c>
      <c r="B7" s="44" t="n">
        <v>0.18</v>
      </c>
      <c r="D7" s="33" t="inlineStr">
        <is>
          <t>Backware</t>
        </is>
      </c>
      <c r="F7" s="33" t="inlineStr">
        <is>
          <t>Fiktivteam Linden</t>
        </is>
      </c>
      <c r="H7" s="33" t="inlineStr">
        <is>
          <t>Kippbratpfanne</t>
        </is>
      </c>
      <c r="K7" s="7" t="inlineStr">
        <is>
          <t>Kapazitätsgrenze je Lauf</t>
        </is>
      </c>
      <c r="L7" s="26" t="n">
        <v>500</v>
      </c>
      <c r="M7" s="6" t="inlineStr">
        <is>
          <t>Portionen</t>
        </is>
      </c>
      <c r="N7" s="7" t="inlineStr">
        <is>
          <t>Betriebliche Prüfgrenze, keine technische Bemessung.</t>
        </is>
      </c>
    </row>
    <row r="8">
      <c r="D8" s="33" t="inlineStr">
        <is>
          <t>Dessert</t>
        </is>
      </c>
      <c r="H8" s="33" t="inlineStr">
        <is>
          <t>Gasherd</t>
        </is>
      </c>
      <c r="K8" s="11" t="inlineStr">
        <is>
          <t>Mindest-Auslastungsfaktor</t>
        </is>
      </c>
      <c r="L8" s="37" t="n">
        <v>0.3</v>
      </c>
      <c r="M8" s="10" t="inlineStr">
        <is>
          <t>Prozent</t>
        </is>
      </c>
      <c r="N8" s="11" t="inlineStr">
        <is>
          <t>Niedrigere Werte lösen einen Prüfhinweis aus.</t>
        </is>
      </c>
    </row>
    <row r="9">
      <c r="D9" s="33" t="inlineStr">
        <is>
          <t>Vorbereitung</t>
        </is>
      </c>
      <c r="H9" s="33" t="inlineStr">
        <is>
          <t>Heißluftofen</t>
        </is>
      </c>
      <c r="K9" s="7" t="inlineStr">
        <is>
          <t>Auswertungsstichtag</t>
        </is>
      </c>
      <c r="L9" s="41" t="n">
        <v>46273</v>
      </c>
      <c r="M9" s="6" t="inlineStr">
        <is>
          <t>Datum</t>
        </is>
      </c>
      <c r="N9" s="7" t="inlineStr">
        <is>
          <t>Frei veränderbarer Stichtag der Übersicht.</t>
        </is>
      </c>
    </row>
    <row r="10">
      <c r="H10" s="33" t="inlineStr">
        <is>
          <t>Schnellkühler</t>
        </is>
      </c>
    </row>
    <row r="11">
      <c r="H11" s="33" t="inlineStr">
        <is>
          <t>Warmhaltebecken</t>
        </is>
      </c>
    </row>
  </sheetData>
  <mergeCells count="1">
    <mergeCell ref="A1:N1"/>
  </mergeCells>
  <dataValidations count="6">
    <dataValidation sqref="B5:B7" showErrorMessage="1" showInputMessage="1" allowBlank="0" errorTitle="Ungültiger Tarif" error="Bitte einen Wert zwischen 0 und 10 €/kWh eingeben." promptTitle="Fiktive Tarifannahme" prompt="Tarifannahme in Euro je kWh." type="decimal" operator="between">
      <formula1>0</formula1>
      <formula2>10</formula2>
    </dataValidation>
    <dataValidation sqref="L5" showErrorMessage="1" showInputMessage="1" allowBlank="0" errorTitle="Ungültige Kostenschwelle" error="Bitte einen Wert zwischen 0 und 100 eingeben." type="decimal" operator="between">
      <formula1>0</formula1>
      <formula2>100</formula2>
    </dataValidation>
    <dataValidation sqref="L6" showErrorMessage="1" showInputMessage="1" allowBlank="0" errorTitle="Ungültige Energieschwelle" error="Bitte einen Wert zwischen 0 und 1.000 eingeben." type="decimal" operator="between">
      <formula1>0</formula1>
      <formula2>1000</formula2>
    </dataValidation>
    <dataValidation sqref="L7" showErrorMessage="1" showInputMessage="1" allowBlank="0" errorTitle="Ungültige Kapazitätsgrenze" error="Bitte eine ganze Zahl zwischen 1 und 100.000 eingeben." type="whole" operator="between">
      <formula1>1</formula1>
      <formula2>100000</formula2>
    </dataValidation>
    <dataValidation sqref="L8" showErrorMessage="1" showInputMessage="1" allowBlank="0" errorTitle="Ungültiger Auslastungsfaktor" error="Bitte einen Prozentsatz zwischen 0 % und 100 % eingeben." type="decimal" operator="between">
      <formula1>0</formula1>
      <formula2>1</formula2>
    </dataValidation>
    <dataValidation sqref="L9" showErrorMessage="1" showInputMessage="1" allowBlank="0" errorTitle="Ungültiger Stichtag" error="Bitte ein Datum im vorgesehenen Planungszeitraum eingeben." type="date" operator="between">
      <formula1>DATE(2025,1,1)</formula1>
      <formula2>DATE(2028,12,31)</formula2>
    </dataValidation>
  </dataValidations>
  <pageMargins left="0.75" right="0.75" top="1" bottom="1" header="0.5" footer="0.5"/>
  <tableParts count="5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38" customWidth="1" min="2" max="2"/>
    <col width="76" customWidth="1" min="3" max="3"/>
    <col width="31" customWidth="1" min="4" max="4"/>
  </cols>
  <sheetData>
    <row r="1" ht="28" customHeight="1">
      <c r="A1" s="1" t="inlineStr">
        <is>
          <t>Hinweise zur Nutzung</t>
        </is>
      </c>
    </row>
    <row r="2" ht="24" customHeight="1">
      <c r="A2" s="2" t="inlineStr">
        <is>
          <t>Kurze Erläuterung der Berechnungslogik und des vorbereiteten Bereichs.</t>
        </is>
      </c>
    </row>
    <row r="3"/>
    <row r="4" ht="34" customHeight="1">
      <c r="A4" s="3" t="inlineStr">
        <is>
          <t>Thema</t>
        </is>
      </c>
      <c r="B4" s="3" t="inlineStr">
        <is>
          <t>Quellspalten</t>
        </is>
      </c>
      <c r="C4" s="3" t="inlineStr">
        <is>
          <t>Berechnung und Leerzellenverhalten</t>
        </is>
      </c>
      <c r="D4" s="3" t="inlineStr">
        <is>
          <t>Geltungsbereich</t>
        </is>
      </c>
    </row>
    <row r="5" ht="48" customHeight="1">
      <c r="A5" s="7" t="inlineStr">
        <is>
          <t>Berechneter Verbrauch, Spalte M</t>
        </is>
      </c>
      <c r="B5" s="7" t="inlineStr">
        <is>
          <t>Leistung I, Laufzeit J, Auslastung K</t>
        </is>
      </c>
      <c r="C5" s="7" t="inlineStr">
        <is>
          <t>Leistung × Laufzeit / 60 × Auslastungsfaktor. Fehlt eine Quelle, bleibt das Ergebnis leer.</t>
        </is>
      </c>
      <c r="D5" s="7" t="inlineStr">
        <is>
          <t>Produktionsläufe 5:104</t>
        </is>
      </c>
    </row>
    <row r="6" ht="48" customHeight="1">
      <c r="A6" s="11" t="inlineStr">
        <is>
          <t>Verwendeter Verbrauch, Spalte N</t>
        </is>
      </c>
      <c r="B6" s="11" t="inlineStr">
        <is>
          <t>Manueller Verbrauch L oder berechneter Verbrauch M</t>
        </is>
      </c>
      <c r="C6" s="11" t="inlineStr">
        <is>
          <t>Ein manueller Wert in L hat Vorrang; sind L und M leer, bleibt N leer.</t>
        </is>
      </c>
      <c r="D6" s="11" t="inlineStr">
        <is>
          <t>Produktionsläufe 5:104</t>
        </is>
      </c>
    </row>
    <row r="7" ht="48" customHeight="1">
      <c r="A7" s="7" t="inlineStr">
        <is>
          <t>Tarif, Spalte O</t>
        </is>
      </c>
      <c r="B7" s="7" t="inlineStr">
        <is>
          <t>Energieträger H und Parameter A5:B7</t>
        </is>
      </c>
      <c r="C7" s="7" t="inlineStr">
        <is>
          <t>VLOOKUP sucht den fiktiven Tarif. IFERROR verhindert Suchfehler; fehlende Treffer bleiben leer.</t>
        </is>
      </c>
      <c r="D7" s="7" t="inlineStr">
        <is>
          <t>Produktionsläufe 5:104</t>
        </is>
      </c>
    </row>
    <row r="8" ht="48" customHeight="1">
      <c r="A8" s="11" t="inlineStr">
        <is>
          <t>Energiekosten, Spalte P</t>
        </is>
      </c>
      <c r="B8" s="11" t="inlineStr">
        <is>
          <t>Verwendeter Verbrauch N und Tarif O</t>
        </is>
      </c>
      <c r="C8" s="11" t="inlineStr">
        <is>
          <t>Verbrauch × Tarif. Bei fehlendem Verbrauch oder Tarif bleibt die Zelle leer.</t>
        </is>
      </c>
      <c r="D8" s="11" t="inlineStr">
        <is>
          <t>Produktionsläufe 5:104</t>
        </is>
      </c>
    </row>
    <row r="9" ht="48" customHeight="1">
      <c r="A9" s="7" t="inlineStr">
        <is>
          <t>Kosten je Portion, Spalte Q</t>
        </is>
      </c>
      <c r="B9" s="7" t="inlineStr">
        <is>
          <t>Energiekosten P und Portionen F</t>
        </is>
      </c>
      <c r="C9" s="7" t="inlineStr">
        <is>
          <t>IFERROR schützt die Division. Fehlende Ausgangswerte ergeben eine leere Zelle.</t>
        </is>
      </c>
      <c r="D9" s="7" t="inlineStr">
        <is>
          <t>Produktionsläufe 5:104</t>
        </is>
      </c>
    </row>
    <row r="10" ht="48" customHeight="1">
      <c r="A10" s="11" t="inlineStr">
        <is>
          <t>Energie je Portion, Spalte R</t>
        </is>
      </c>
      <c r="B10" s="11" t="inlineStr">
        <is>
          <t>Verwendeter Verbrauch N und Portionen F</t>
        </is>
      </c>
      <c r="C10" s="11" t="inlineStr">
        <is>
          <t>IFERROR schützt die Division. Fehlende Ausgangswerte ergeben eine leere Zelle.</t>
        </is>
      </c>
      <c r="D10" s="11" t="inlineStr">
        <is>
          <t>Produktionsläufe 5:104</t>
        </is>
      </c>
    </row>
    <row r="11" ht="48" customHeight="1">
      <c r="A11" s="7" t="inlineStr">
        <is>
          <t>Warnstatus, Spalte S</t>
        </is>
      </c>
      <c r="B11" s="7" t="inlineStr">
        <is>
          <t>Pflichtfelder sowie Parameter L5:L8</t>
        </is>
      </c>
      <c r="C11" s="7" t="inlineStr">
        <is>
          <t>Prüft fehlende Angaben, Kapazität, Kosten, Energie und Auslastung. Leere Eingabezeilen bleiben leer.</t>
        </is>
      </c>
      <c r="D11" s="7" t="inlineStr">
        <is>
          <t>Produktionsläufe 5:104</t>
        </is>
      </c>
    </row>
    <row r="12" ht="48" customHeight="1">
      <c r="A12" s="11" t="inlineStr">
        <is>
          <t>Zeilen- und Funktionsprüfung</t>
        </is>
      </c>
      <c r="B12" s="11" t="inlineStr">
        <is>
          <t>Erste Zeile 5, mittlere Zeile 54, letzte Zeile 104</t>
        </is>
      </c>
      <c r="C12" s="11" t="inlineStr">
        <is>
          <t>Alle Formeln, Validierungen und Warnregeln sind durchgehend vorbereitet und verwenden zeilenbezogene A1-Bezüge.</t>
        </is>
      </c>
      <c r="D12" s="11" t="inlineStr">
        <is>
          <t>Zeilen 5, 54 und 104 geprüft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Fiktivbetrieb Kupferlöffel</dc:creator>
  <dc:title xmlns:dc="http://purl.org/dc/elements/1.1/">Energiekosten pro Gericht</dc:title>
  <dc:subject xmlns:dc="http://purl.org/dc/elements/1.1/">Fiktive Kalkulation von Energieverbrauch und Energiekosten je Produktionslauf</dc:subject>
  <dcterms:created xmlns:dcterms="http://purl.org/dc/terms/" xmlns:xsi="http://www.w3.org/2001/XMLSchema-instance" xsi:type="dcterms:W3CDTF">2026-09-08T18:55:21Z</dcterms:created>
  <dcterms:modified xmlns:dcterms="http://purl.org/dc/terms/" xmlns:xsi="http://www.w3.org/2001/XMLSchema-instance" xsi:type="dcterms:W3CDTF">2026-09-08T18:55:21Z</dcterms:modified>
</cp:coreProperties>
</file>