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arbeit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'Einarbeitung'!$A$4:$Q$104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 &quot;Std.&quot;"/>
    <numFmt numFmtId="166" formatCode="0 &quot;Tage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9636E"/>
      <sz val="10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9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A84F2A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Schritte nach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'Übersicht'!F4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'Übersicht'!$E$5:$E$8</f>
            </numRef>
          </cat>
          <val>
            <numRef>
              <f>'Übersicht'!$F$5:$F$8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36" customWidth="1" min="3" max="3"/>
    <col width="3" customWidth="1" min="4" max="4"/>
    <col width="22" customWidth="1" min="5" max="5"/>
    <col width="32" customWidth="1" min="6" max="6"/>
    <col width="3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Einarbeitungsplan Gastronomie – Übersicht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30" customHeight="1">
      <c r="A2" s="4" t="inlineStr">
        <is>
          <t>Berechnete Kennzahlen, Planungszeitraum und Warnungen aus dem Blatt Einarbeitung</t>
        </is>
      </c>
    </row>
    <row r="3"/>
    <row r="4" ht="34" customHeight="1">
      <c r="A4" s="5" t="inlineStr">
        <is>
          <t>Kennzahl</t>
        </is>
      </c>
      <c r="B4" s="5" t="inlineStr">
        <is>
          <t>Wert</t>
        </is>
      </c>
      <c r="C4" s="5" t="inlineStr">
        <is>
          <t>Einordnung</t>
        </is>
      </c>
      <c r="E4" s="5" t="inlineStr">
        <is>
          <t>Status</t>
        </is>
      </c>
      <c r="F4" s="5" t="inlineStr">
        <is>
          <t>Anzahl</t>
        </is>
      </c>
    </row>
    <row r="5">
      <c r="A5" s="6" t="inlineStr">
        <is>
          <t>Stand</t>
        </is>
      </c>
      <c r="B5" s="7">
        <f>TODAY()</f>
        <v/>
      </c>
      <c r="C5" s="8" t="inlineStr">
        <is>
          <t>Aktuelles Berechnungsdatum</t>
        </is>
      </c>
      <c r="E5" s="9" t="inlineStr">
        <is>
          <t>Geplant</t>
        </is>
      </c>
      <c r="F5" s="10">
        <f>COUNTIFS(Einarbeitung!$A$5:$A$104,"&lt;&gt;",Einarbeitung!$L$5:$L$104,E5)</f>
        <v/>
      </c>
    </row>
    <row r="6">
      <c r="A6" s="11" t="inlineStr">
        <is>
          <t>Planungsbeginn</t>
        </is>
      </c>
      <c r="B6" s="12">
        <f>IF(COUNT(Einarbeitung!$G$5:$G$104)=0,"",MIN(Einarbeitung!$G$5:$G$104))</f>
        <v/>
      </c>
      <c r="C6" s="13" t="inlineStr">
        <is>
          <t>Frühestes Startdatum aus Spalte G</t>
        </is>
      </c>
      <c r="E6" s="14" t="inlineStr">
        <is>
          <t>In Bearbeitung</t>
        </is>
      </c>
      <c r="F6" s="15">
        <f>COUNTIFS(Einarbeitung!$A$5:$A$104,"&lt;&gt;",Einarbeitung!$L$5:$L$104,E6)</f>
        <v/>
      </c>
    </row>
    <row r="7">
      <c r="A7" s="6" t="inlineStr">
        <is>
          <t>Planungsende</t>
        </is>
      </c>
      <c r="B7" s="7">
        <f>IF(COUNT(Einarbeitung!$H$5:$H$104)=0,"",MAX(Einarbeitung!$H$5:$H$104))</f>
        <v/>
      </c>
      <c r="C7" s="8" t="inlineStr">
        <is>
          <t>Spätestes Fälligkeitsdatum aus Spalte H</t>
        </is>
      </c>
      <c r="E7" s="9" t="inlineStr">
        <is>
          <t>Erledigt</t>
        </is>
      </c>
      <c r="F7" s="10">
        <f>COUNTIFS(Einarbeitung!$A$5:$A$104,"&lt;&gt;",Einarbeitung!$L$5:$L$104,E7)</f>
        <v/>
      </c>
    </row>
    <row r="8">
      <c r="A8" s="11" t="inlineStr">
        <is>
          <t>Schritte gesamt</t>
        </is>
      </c>
      <c r="B8" s="16">
        <f>COUNTIF(Einarbeitung!$A$5:$A$104,"&lt;&gt;")</f>
        <v/>
      </c>
      <c r="C8" s="13" t="inlineStr">
        <is>
          <t>Ausgefüllte Plan-IDs aus Spalte A</t>
        </is>
      </c>
      <c r="E8" s="14" t="inlineStr">
        <is>
          <t>Pausiert</t>
        </is>
      </c>
      <c r="F8" s="15">
        <f>COUNTIFS(Einarbeitung!$A$5:$A$104,"&lt;&gt;",Einarbeitung!$L$5:$L$104,E8)</f>
        <v/>
      </c>
    </row>
    <row r="9">
      <c r="A9" s="6" t="inlineStr">
        <is>
          <t>Abgeschlossen</t>
        </is>
      </c>
      <c r="B9" s="17">
        <f>COUNTIFS(Einarbeitung!$A$5:$A$104,"&lt;&gt;",Einarbeitung!$L$5:$L$104,"Erledigt")</f>
        <v/>
      </c>
      <c r="C9" s="8" t="inlineStr">
        <is>
          <t>Status Erledigt aus Spalte L</t>
        </is>
      </c>
    </row>
    <row r="10">
      <c r="A10" s="11" t="inlineStr">
        <is>
          <t>Noch offen</t>
        </is>
      </c>
      <c r="B10" s="16">
        <f>COUNTIFS(Einarbeitung!$A$5:$A$104,"&lt;&gt;",Einarbeitung!$L$5:$L$104,"&lt;&gt;Erledigt")</f>
        <v/>
      </c>
      <c r="C10" s="13" t="inlineStr">
        <is>
          <t>Alle belegten Zeilen ohne Status Erledigt</t>
        </is>
      </c>
    </row>
    <row r="11">
      <c r="A11" s="6" t="inlineStr">
        <is>
          <t>Überfällig</t>
        </is>
      </c>
      <c r="B11" s="17">
        <f>COUNTIF(Einarbeitung!$P$5:$P$104,"Überfällig")</f>
        <v/>
      </c>
      <c r="C11" s="8" t="inlineStr">
        <is>
          <t>Fristlage aus Spalte P</t>
        </is>
      </c>
    </row>
    <row r="12">
      <c r="A12" s="11" t="inlineStr">
        <is>
          <t>Bald fällig</t>
        </is>
      </c>
      <c r="B12" s="16">
        <f>COUNTIF(Einarbeitung!$P$5:$P$104,"Bald fällig")</f>
        <v/>
      </c>
      <c r="C12" s="13" t="inlineStr">
        <is>
          <t>Vorwarnfrist aus Parameter B5</t>
        </is>
      </c>
    </row>
    <row r="13">
      <c r="A13" s="6" t="inlineStr">
        <is>
          <t>Angaben fehlen</t>
        </is>
      </c>
      <c r="B13" s="17">
        <f>COUNTIF(Einarbeitung!$P$5:$P$104,"Angaben fehlen")</f>
        <v/>
      </c>
      <c r="C13" s="8" t="inlineStr">
        <is>
          <t>Unvollständige Pflichtangaben</t>
        </is>
      </c>
    </row>
    <row r="14">
      <c r="A14" s="11" t="inlineStr">
        <is>
          <t>Prüfhinweise</t>
        </is>
      </c>
      <c r="B14" s="16">
        <f>COUNTIF(Einarbeitung!$Q$5:$Q$104,"?*")</f>
        <v/>
      </c>
      <c r="C14" s="13" t="inlineStr">
        <is>
          <t>Datums-, Status- oder Stundenhinweise</t>
        </is>
      </c>
    </row>
    <row r="15">
      <c r="A15" s="6" t="inlineStr">
        <is>
          <t>Abschlussquote</t>
        </is>
      </c>
      <c r="B15" s="18">
        <f>IFERROR(B9/B8,"")</f>
        <v/>
      </c>
      <c r="C15" s="8" t="inlineStr">
        <is>
          <t>Abgeschlossen geteilt durch Schritte gesamt</t>
        </is>
      </c>
    </row>
    <row r="16">
      <c r="A16" s="11" t="inlineStr">
        <is>
          <t>Sollstunden</t>
        </is>
      </c>
      <c r="B16" s="19">
        <f>IF(B8=0,"",SUM(Einarbeitung!$J$5:$J$104))</f>
        <v/>
      </c>
      <c r="C16" s="13" t="inlineStr">
        <is>
          <t>Summe aus Spalte J</t>
        </is>
      </c>
    </row>
    <row r="17">
      <c r="A17" s="6" t="inlineStr">
        <is>
          <t>Iststunden</t>
        </is>
      </c>
      <c r="B17" s="20">
        <f>IF(COUNT(Einarbeitung!$K$5:$K$104)=0,"",SUM(Einarbeitung!$K$5:$K$104))</f>
        <v/>
      </c>
      <c r="C17" s="8" t="inlineStr">
        <is>
          <t>Summe aus Spalte K</t>
        </is>
      </c>
    </row>
    <row r="18">
      <c r="A18" s="11" t="inlineStr">
        <is>
          <t>Stundenabweichung</t>
        </is>
      </c>
      <c r="B18" s="19">
        <f>IF(OR(B16="",B17=""),"",B17-B16)</f>
        <v/>
      </c>
      <c r="C18" s="13" t="inlineStr">
        <is>
          <t>Iststunden minus Sollstunden</t>
        </is>
      </c>
    </row>
    <row r="19"/>
    <row r="20"/>
    <row r="21"/>
    <row r="22"/>
    <row r="23"/>
    <row r="24"/>
    <row r="25" ht="34" customHeight="1">
      <c r="E25" s="21" t="inlineStr">
        <is>
          <t>Warnung</t>
        </is>
      </c>
      <c r="F25" s="21" t="inlineStr">
        <is>
          <t>Bewertung</t>
        </is>
      </c>
    </row>
    <row r="26" ht="28" customHeight="1">
      <c r="E26" s="22" t="inlineStr">
        <is>
          <t>Terminlage</t>
        </is>
      </c>
      <c r="F26" s="13">
        <f>IF(B11&gt;0,B11&amp;" überfällige Schritte","Keine überfälligen Schritte")</f>
        <v/>
      </c>
    </row>
    <row r="27" ht="28" customHeight="1">
      <c r="E27" s="23" t="inlineStr">
        <is>
          <t>Datenqualität</t>
        </is>
      </c>
      <c r="F27" s="8">
        <f>IF(B13+B14&gt;0,(B13+B14)&amp;" Hinweise prüfen","Keine Datenhinweise")</f>
        <v/>
      </c>
    </row>
    <row r="28" ht="28" customHeight="1">
      <c r="E28" s="22" t="inlineStr">
        <is>
          <t>Stundenlage</t>
        </is>
      </c>
      <c r="F28" s="13">
        <f>IF(COUNTIF(Einarbeitung!$O$5:$O$104,"&gt;"&amp;Parameter!$B$10)&gt;0,COUNTIF(Einarbeitung!$O$5:$O$104,"&gt;"&amp;Parameter!$B$10)&amp;" Abweichungen über Grenze","Keine hohe Stundenabweichung")</f>
        <v/>
      </c>
    </row>
    <row r="29" ht="28" customHeight="1">
      <c r="E29" s="23" t="inlineStr">
        <is>
          <t>Priorisierung</t>
        </is>
      </c>
      <c r="F29" s="8">
        <f>IF(OR(B11&gt;0,B13+B14&gt;0),"Bearbeitung priorisieren","Plan regulär fortführen")</f>
        <v/>
      </c>
    </row>
  </sheetData>
  <mergeCells count="1">
    <mergeCell ref="A1:J1"/>
  </mergeCells>
  <conditionalFormatting sqref="B11">
    <cfRule type="expression" priority="1" dxfId="0" stopIfTrue="1">
      <formula>B11&gt;0</formula>
    </cfRule>
  </conditionalFormatting>
  <conditionalFormatting sqref="B13:B14">
    <cfRule type="expression" priority="2" dxfId="0" stopIfTrue="1">
      <formula>B13&gt;0</formula>
    </cfRule>
  </conditionalFormatting>
  <conditionalFormatting sqref="F26">
    <cfRule type="expression" priority="3" dxfId="0" stopIfTrue="1">
      <formula>B11&gt;0</formula>
    </cfRule>
  </conditionalFormatting>
  <conditionalFormatting sqref="F27">
    <cfRule type="expression" priority="4" dxfId="0" stopIfTrue="1">
      <formula>B13+B14&gt;0</formula>
    </cfRule>
  </conditionalFormatting>
  <conditionalFormatting sqref="F28">
    <cfRule type="expression" priority="5" dxfId="0" stopIfTrue="1">
      <formula>COUNTIF(Einarbeitung!$O$5:$O$104,"&gt;"&amp;Parameter!$B$10)&gt;0</formula>
    </cfRule>
  </conditionalFormatting>
  <conditionalFormatting sqref="F29">
    <cfRule type="expression" priority="6" dxfId="0" stopIfTrue="1">
      <formula>OR(B11&gt;0,B13+B14&gt;0)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6" customWidth="1" min="4" max="4"/>
    <col width="36" customWidth="1" min="5" max="5"/>
    <col width="25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2" customWidth="1" min="13" max="13"/>
    <col width="13" customWidth="1" min="14" max="14"/>
    <col width="19" customWidth="1" min="15" max="15"/>
    <col width="18" customWidth="1" min="16" max="16"/>
    <col width="25" customWidth="1" min="17" max="17"/>
  </cols>
  <sheetData>
    <row r="1" ht="30" customHeight="1">
      <c r="A1" s="1" t="inlineStr">
        <is>
          <t>Einarbeitungsplan Gastronomie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" t="n"/>
    </row>
    <row r="2" ht="30" customHeight="1">
      <c r="A2" s="4" t="inlineStr">
        <is>
          <t>Gelbe Zellen sind bearbeitbar; berechnete Spalten bleiben bei leeren Ausgangsdaten optisch leer</t>
        </is>
      </c>
    </row>
    <row r="3"/>
    <row r="4" ht="34" customHeight="1">
      <c r="A4" s="5" t="inlineStr">
        <is>
          <t>Plan-ID</t>
        </is>
      </c>
      <c r="B4" s="5" t="inlineStr">
        <is>
          <t>Fiktive Teamkennung</t>
        </is>
      </c>
      <c r="C4" s="5" t="inlineStr">
        <is>
          <t>Rolle</t>
        </is>
      </c>
      <c r="D4" s="5" t="inlineStr">
        <is>
          <t>Bereich</t>
        </is>
      </c>
      <c r="E4" s="5" t="inlineStr">
        <is>
          <t>Einarbeitungsschritt</t>
        </is>
      </c>
      <c r="F4" s="5" t="inlineStr">
        <is>
          <t>Fiktive Zuständigkeit</t>
        </is>
      </c>
      <c r="G4" s="5" t="inlineStr">
        <is>
          <t>Startdatum</t>
        </is>
      </c>
      <c r="H4" s="5" t="inlineStr">
        <is>
          <t>Fällig am</t>
        </is>
      </c>
      <c r="I4" s="5" t="inlineStr">
        <is>
          <t>Erledigt am</t>
        </is>
      </c>
      <c r="J4" s="5" t="inlineStr">
        <is>
          <t>Sollstunden</t>
        </is>
      </c>
      <c r="K4" s="5" t="inlineStr">
        <is>
          <t>Iststunden</t>
        </is>
      </c>
      <c r="L4" s="5" t="inlineStr">
        <is>
          <t>Status</t>
        </is>
      </c>
      <c r="M4" s="5" t="inlineStr">
        <is>
          <t>Priorität</t>
        </is>
      </c>
      <c r="N4" s="5" t="inlineStr">
        <is>
          <t>Resttage</t>
        </is>
      </c>
      <c r="O4" s="5" t="inlineStr">
        <is>
          <t>Stundenabweichung</t>
        </is>
      </c>
      <c r="P4" s="5" t="inlineStr">
        <is>
          <t>Fristlage</t>
        </is>
      </c>
      <c r="Q4" s="5" t="inlineStr">
        <is>
          <t>Prüfhinweis</t>
        </is>
      </c>
    </row>
    <row r="5" ht="28" customHeight="1">
      <c r="A5" s="24" t="inlineStr">
        <is>
          <t>PLAN-001</t>
        </is>
      </c>
      <c r="B5" s="24" t="inlineStr">
        <is>
          <t>Fiktivkraft A-01</t>
        </is>
      </c>
      <c r="C5" s="24" t="inlineStr">
        <is>
          <t>Servicekraft</t>
        </is>
      </c>
      <c r="D5" s="8">
        <f>IF(C5="","",IFERROR(VLOOKUP(C5,Parameter!$D$5:$E$10,2,FALSE),"Nicht gefunden"))</f>
        <v/>
      </c>
      <c r="E5" s="24" t="inlineStr">
        <is>
          <t>Begrüßung und Betriebsrundgang</t>
        </is>
      </c>
      <c r="F5" s="24" t="inlineStr">
        <is>
          <t>Fiktiv-Patenschaft S-01</t>
        </is>
      </c>
      <c r="G5" s="25" t="n">
        <v>46262</v>
      </c>
      <c r="H5" s="25" t="n">
        <v>46264</v>
      </c>
      <c r="I5" s="25" t="n">
        <v>46264</v>
      </c>
      <c r="J5" s="26" t="n">
        <v>2</v>
      </c>
      <c r="K5" s="26" t="n">
        <v>2.25</v>
      </c>
      <c r="L5" s="27" t="inlineStr">
        <is>
          <t>Erledigt</t>
        </is>
      </c>
      <c r="M5" s="27" t="inlineStr">
        <is>
          <t>Mittel</t>
        </is>
      </c>
      <c r="N5" s="28">
        <f>IF(OR(A5="",H5="",L5=""),"",IF(L5="Erledigt",0,H5-TODAY()))</f>
        <v/>
      </c>
      <c r="O5" s="29">
        <f>IF(OR(A5="",J5="",K5=""),"",K5-J5)</f>
        <v/>
      </c>
      <c r="P5" s="8">
        <f>IF(A5="","",IF(OR(B5="",C5="",E5="",F5="",G5="",H5="",J5="",L5=""),"Angaben fehlen",IF(L5="Erledigt","Abgeschlossen",IF(H5&lt;TODAY(),"Überfällig",IF(H5&lt;=TODAY()+Parameter!$B$5,"Bald fällig","Im Zeitplan")))))</f>
        <v/>
      </c>
      <c r="Q5" s="8">
        <f>IF(A5="","",IF(AND(G5&lt;&gt;"",H5&lt;&gt;"",H5&lt;G5),"Fälligkeit vor Start",IF(AND(I5&lt;&gt;"",G5&lt;&gt;"",I5&lt;G5),"Abschluss vor Start",IF(AND(L5="Erledigt",I5=""),"Erledigt-Datum fehlt",IF(AND(L5&lt;&gt;"Erledigt",I5&lt;&gt;""),"Status/Datum prüfen",IF(AND(K5&lt;&gt;"",J5=""),"Sollstunden fehlen",""))))))</f>
        <v/>
      </c>
    </row>
    <row r="6" ht="28" customHeight="1">
      <c r="A6" s="24" t="inlineStr">
        <is>
          <t>PLAN-002</t>
        </is>
      </c>
      <c r="B6" s="24" t="inlineStr">
        <is>
          <t>Fiktivkraft B-02</t>
        </is>
      </c>
      <c r="C6" s="24" t="inlineStr">
        <is>
          <t>Barservice</t>
        </is>
      </c>
      <c r="D6" s="13">
        <f>IF(C6="","",IFERROR(VLOOKUP(C6,Parameter!$D$5:$E$10,2,FALSE),"Nicht gefunden"))</f>
        <v/>
      </c>
      <c r="E6" s="24" t="inlineStr">
        <is>
          <t>Getränkestation im Übungsbetrieb</t>
        </is>
      </c>
      <c r="F6" s="24" t="inlineStr">
        <is>
          <t>Fiktiv-Patenschaft B-01</t>
        </is>
      </c>
      <c r="G6" s="25" t="n">
        <v>46269</v>
      </c>
      <c r="H6" s="25" t="n">
        <v>46276</v>
      </c>
      <c r="I6" s="25" t="n"/>
      <c r="J6" s="26" t="n">
        <v>4</v>
      </c>
      <c r="K6" s="26" t="n">
        <v>2</v>
      </c>
      <c r="L6" s="27" t="inlineStr">
        <is>
          <t>In Bearbeitung</t>
        </is>
      </c>
      <c r="M6" s="27" t="inlineStr">
        <is>
          <t>Hoch</t>
        </is>
      </c>
      <c r="N6" s="30">
        <f>IF(OR(A6="",H6="",L6=""),"",IF(L6="Erledigt",0,H6-TODAY()))</f>
        <v/>
      </c>
      <c r="O6" s="31">
        <f>IF(OR(A6="",J6="",K6=""),"",K6-J6)</f>
        <v/>
      </c>
      <c r="P6" s="13">
        <f>IF(A6="","",IF(OR(B6="",C6="",E6="",F6="",G6="",H6="",J6="",L6=""),"Angaben fehlen",IF(L6="Erledigt","Abgeschlossen",IF(H6&lt;TODAY(),"Überfällig",IF(H6&lt;=TODAY()+Parameter!$B$5,"Bald fällig","Im Zeitplan")))))</f>
        <v/>
      </c>
      <c r="Q6" s="13">
        <f>IF(A6="","",IF(AND(G6&lt;&gt;"",H6&lt;&gt;"",H6&lt;G6),"Fälligkeit vor Start",IF(AND(I6&lt;&gt;"",G6&lt;&gt;"",I6&lt;G6),"Abschluss vor Start",IF(AND(L6="Erledigt",I6=""),"Erledigt-Datum fehlt",IF(AND(L6&lt;&gt;"Erledigt",I6&lt;&gt;""),"Status/Datum prüfen",IF(AND(K6&lt;&gt;"",J6=""),"Sollstunden fehlen",""))))))</f>
        <v/>
      </c>
    </row>
    <row r="7" ht="28" customHeight="1">
      <c r="A7" s="24" t="inlineStr">
        <is>
          <t>PLAN-003</t>
        </is>
      </c>
      <c r="B7" s="24" t="inlineStr">
        <is>
          <t>Fiktivkraft C-03</t>
        </is>
      </c>
      <c r="C7" s="24" t="inlineStr">
        <is>
          <t>Küchenkraft</t>
        </is>
      </c>
      <c r="D7" s="8">
        <f>IF(C7="","",IFERROR(VLOOKUP(C7,Parameter!$D$5:$E$10,2,FALSE),"Nicht gefunden"))</f>
        <v/>
      </c>
      <c r="E7" s="24" t="inlineStr">
        <is>
          <t>Interne Küchenroutine besprechen</t>
        </is>
      </c>
      <c r="F7" s="24" t="inlineStr">
        <is>
          <t>Fiktiv-Patenschaft K-01</t>
        </is>
      </c>
      <c r="G7" s="25" t="n">
        <v>46267</v>
      </c>
      <c r="H7" s="25" t="n">
        <v>46273</v>
      </c>
      <c r="I7" s="25" t="n"/>
      <c r="J7" s="26" t="n">
        <v>3</v>
      </c>
      <c r="K7" s="26" t="n"/>
      <c r="L7" s="27" t="inlineStr">
        <is>
          <t>Geplant</t>
        </is>
      </c>
      <c r="M7" s="27" t="inlineStr">
        <is>
          <t>Hoch</t>
        </is>
      </c>
      <c r="N7" s="28">
        <f>IF(OR(A7="",H7="",L7=""),"",IF(L7="Erledigt",0,H7-TODAY()))</f>
        <v/>
      </c>
      <c r="O7" s="29">
        <f>IF(OR(A7="",J7="",K7=""),"",K7-J7)</f>
        <v/>
      </c>
      <c r="P7" s="8">
        <f>IF(A7="","",IF(OR(B7="",C7="",E7="",F7="",G7="",H7="",J7="",L7=""),"Angaben fehlen",IF(L7="Erledigt","Abgeschlossen",IF(H7&lt;TODAY(),"Überfällig",IF(H7&lt;=TODAY()+Parameter!$B$5,"Bald fällig","Im Zeitplan")))))</f>
        <v/>
      </c>
      <c r="Q7" s="8">
        <f>IF(A7="","",IF(AND(G7&lt;&gt;"",H7&lt;&gt;"",H7&lt;G7),"Fälligkeit vor Start",IF(AND(I7&lt;&gt;"",G7&lt;&gt;"",I7&lt;G7),"Abschluss vor Start",IF(AND(L7="Erledigt",I7=""),"Erledigt-Datum fehlt",IF(AND(L7&lt;&gt;"Erledigt",I7&lt;&gt;""),"Status/Datum prüfen",IF(AND(K7&lt;&gt;"",J7=""),"Sollstunden fehlen",""))))))</f>
        <v/>
      </c>
    </row>
    <row r="8" ht="28" customHeight="1">
      <c r="A8" s="24" t="inlineStr">
        <is>
          <t>PLAN-004</t>
        </is>
      </c>
      <c r="B8" s="24" t="inlineStr">
        <is>
          <t>Fiktivkraft D-04</t>
        </is>
      </c>
      <c r="C8" s="24" t="inlineStr">
        <is>
          <t>Schichtleitung</t>
        </is>
      </c>
      <c r="D8" s="13">
        <f>IF(C8="","",IFERROR(VLOOKUP(C8,Parameter!$D$5:$E$10,2,FALSE),"Nicht gefunden"))</f>
        <v/>
      </c>
      <c r="E8" s="24" t="inlineStr">
        <is>
          <t>Schichtübergabe im Testlauf üben</t>
        </is>
      </c>
      <c r="F8" s="24" t="inlineStr">
        <is>
          <t>Fiktiv-Patenschaft L-01</t>
        </is>
      </c>
      <c r="G8" s="25" t="n">
        <v>46274</v>
      </c>
      <c r="H8" s="25" t="n">
        <v>46288</v>
      </c>
      <c r="I8" s="25" t="n"/>
      <c r="J8" s="26" t="n">
        <v>2</v>
      </c>
      <c r="K8" s="26" t="n">
        <v>1</v>
      </c>
      <c r="L8" s="27" t="inlineStr">
        <is>
          <t>Pausiert</t>
        </is>
      </c>
      <c r="M8" s="27" t="inlineStr">
        <is>
          <t>Mittel</t>
        </is>
      </c>
      <c r="N8" s="30">
        <f>IF(OR(A8="",H8="",L8=""),"",IF(L8="Erledigt",0,H8-TODAY()))</f>
        <v/>
      </c>
      <c r="O8" s="31">
        <f>IF(OR(A8="",J8="",K8=""),"",K8-J8)</f>
        <v/>
      </c>
      <c r="P8" s="13">
        <f>IF(A8="","",IF(OR(B8="",C8="",E8="",F8="",G8="",H8="",J8="",L8=""),"Angaben fehlen",IF(L8="Erledigt","Abgeschlossen",IF(H8&lt;TODAY(),"Überfällig",IF(H8&lt;=TODAY()+Parameter!$B$5,"Bald fällig","Im Zeitplan")))))</f>
        <v/>
      </c>
      <c r="Q8" s="13">
        <f>IF(A8="","",IF(AND(G8&lt;&gt;"",H8&lt;&gt;"",H8&lt;G8),"Fälligkeit vor Start",IF(AND(I8&lt;&gt;"",G8&lt;&gt;"",I8&lt;G8),"Abschluss vor Start",IF(AND(L8="Erledigt",I8=""),"Erledigt-Datum fehlt",IF(AND(L8&lt;&gt;"Erledigt",I8&lt;&gt;""),"Status/Datum prüfen",IF(AND(K8&lt;&gt;"",J8=""),"Sollstunden fehlen",""))))))</f>
        <v/>
      </c>
    </row>
    <row r="9" ht="28" customHeight="1">
      <c r="A9" s="24" t="inlineStr">
        <is>
          <t>PLAN-005</t>
        </is>
      </c>
      <c r="B9" s="24" t="inlineStr">
        <is>
          <t>Fiktivkraft E-05</t>
        </is>
      </c>
      <c r="C9" s="24" t="inlineStr">
        <is>
          <t>Spülkraft</t>
        </is>
      </c>
      <c r="D9" s="8">
        <f>IF(C9="","",IFERROR(VLOOKUP(C9,Parameter!$D$5:$E$10,2,FALSE),"Nicht gefunden"))</f>
        <v/>
      </c>
      <c r="E9" s="24" t="inlineStr">
        <is>
          <t>Spülbereich und Materialwege kennenlernen</t>
        </is>
      </c>
      <c r="F9" s="24" t="inlineStr">
        <is>
          <t>Fiktiv-Patenschaft K-02</t>
        </is>
      </c>
      <c r="G9" s="25" t="n">
        <v>46270</v>
      </c>
      <c r="H9" s="25" t="n">
        <v>46275</v>
      </c>
      <c r="I9" s="25" t="n"/>
      <c r="J9" s="26" t="n">
        <v>2.5</v>
      </c>
      <c r="K9" s="26" t="n">
        <v>2.5</v>
      </c>
      <c r="L9" s="27" t="inlineStr">
        <is>
          <t>Erledigt</t>
        </is>
      </c>
      <c r="M9" s="27" t="inlineStr">
        <is>
          <t>Mittel</t>
        </is>
      </c>
      <c r="N9" s="28">
        <f>IF(OR(A9="",H9="",L9=""),"",IF(L9="Erledigt",0,H9-TODAY()))</f>
        <v/>
      </c>
      <c r="O9" s="29">
        <f>IF(OR(A9="",J9="",K9=""),"",K9-J9)</f>
        <v/>
      </c>
      <c r="P9" s="8">
        <f>IF(A9="","",IF(OR(B9="",C9="",E9="",F9="",G9="",H9="",J9="",L9=""),"Angaben fehlen",IF(L9="Erledigt","Abgeschlossen",IF(H9&lt;TODAY(),"Überfällig",IF(H9&lt;=TODAY()+Parameter!$B$5,"Bald fällig","Im Zeitplan")))))</f>
        <v/>
      </c>
      <c r="Q9" s="8">
        <f>IF(A9="","",IF(AND(G9&lt;&gt;"",H9&lt;&gt;"",H9&lt;G9),"Fälligkeit vor Start",IF(AND(I9&lt;&gt;"",G9&lt;&gt;"",I9&lt;G9),"Abschluss vor Start",IF(AND(L9="Erledigt",I9=""),"Erledigt-Datum fehlt",IF(AND(L9&lt;&gt;"Erledigt",I9&lt;&gt;""),"Status/Datum prüfen",IF(AND(K9&lt;&gt;"",J9=""),"Sollstunden fehlen",""))))))</f>
        <v/>
      </c>
    </row>
    <row r="10" ht="28" customHeight="1">
      <c r="A10" s="24" t="inlineStr">
        <is>
          <t>PLAN-006</t>
        </is>
      </c>
      <c r="B10" s="24" t="inlineStr">
        <is>
          <t>Fiktivkraft F-06</t>
        </is>
      </c>
      <c r="C10" s="24" t="inlineStr">
        <is>
          <t>Veranstaltungsservice</t>
        </is>
      </c>
      <c r="D10" s="13">
        <f>IF(C10="","",IFERROR(VLOOKUP(C10,Parameter!$D$5:$E$10,2,FALSE),"Nicht gefunden"))</f>
        <v/>
      </c>
      <c r="E10" s="24" t="inlineStr">
        <is>
          <t>Veranstaltungsaufbau proben</t>
        </is>
      </c>
      <c r="F10" s="24" t="n"/>
      <c r="G10" s="25" t="n">
        <v>46276</v>
      </c>
      <c r="H10" s="25" t="n">
        <v>46281</v>
      </c>
      <c r="I10" s="25" t="n"/>
      <c r="J10" s="26" t="n">
        <v>5</v>
      </c>
      <c r="K10" s="26" t="n"/>
      <c r="L10" s="27" t="inlineStr">
        <is>
          <t>Geplant</t>
        </is>
      </c>
      <c r="M10" s="27" t="inlineStr">
        <is>
          <t>Niedrig</t>
        </is>
      </c>
      <c r="N10" s="30">
        <f>IF(OR(A10="",H10="",L10=""),"",IF(L10="Erledigt",0,H10-TODAY()))</f>
        <v/>
      </c>
      <c r="O10" s="31">
        <f>IF(OR(A10="",J10="",K10=""),"",K10-J10)</f>
        <v/>
      </c>
      <c r="P10" s="13">
        <f>IF(A10="","",IF(OR(B10="",C10="",E10="",F10="",G10="",H10="",J10="",L10=""),"Angaben fehlen",IF(L10="Erledigt","Abgeschlossen",IF(H10&lt;TODAY(),"Überfällig",IF(H10&lt;=TODAY()+Parameter!$B$5,"Bald fällig","Im Zeitplan")))))</f>
        <v/>
      </c>
      <c r="Q10" s="13">
        <f>IF(A10="","",IF(AND(G10&lt;&gt;"",H10&lt;&gt;"",H10&lt;G10),"Fälligkeit vor Start",IF(AND(I10&lt;&gt;"",G10&lt;&gt;"",I10&lt;G10),"Abschluss vor Start",IF(AND(L10="Erledigt",I10=""),"Erledigt-Datum fehlt",IF(AND(L10&lt;&gt;"Erledigt",I10&lt;&gt;""),"Status/Datum prüfen",IF(AND(K10&lt;&gt;"",J10=""),"Sollstunden fehlen",""))))))</f>
        <v/>
      </c>
    </row>
    <row r="11" ht="28" customHeight="1">
      <c r="A11" s="24" t="inlineStr">
        <is>
          <t>PLAN-007</t>
        </is>
      </c>
      <c r="B11" s="24" t="inlineStr">
        <is>
          <t>Fiktivkraft G-07</t>
        </is>
      </c>
      <c r="C11" s="24" t="inlineStr">
        <is>
          <t>Servicekraft</t>
        </is>
      </c>
      <c r="D11" s="8">
        <f>IF(C11="","",IFERROR(VLOOKUP(C11,Parameter!$D$5:$E$10,2,FALSE),"Nicht gefunden"))</f>
        <v/>
      </c>
      <c r="E11" s="24" t="inlineStr">
        <is>
          <t>Bestellablauf im Übungsmodus</t>
        </is>
      </c>
      <c r="F11" s="24" t="inlineStr">
        <is>
          <t>Fiktiv-Patenschaft S-02</t>
        </is>
      </c>
      <c r="G11" s="25" t="n">
        <v>46254</v>
      </c>
      <c r="H11" s="25" t="n">
        <v>46260</v>
      </c>
      <c r="I11" s="25" t="n">
        <v>46262</v>
      </c>
      <c r="J11" s="26" t="n">
        <v>4</v>
      </c>
      <c r="K11" s="26" t="n">
        <v>9.5</v>
      </c>
      <c r="L11" s="27" t="inlineStr">
        <is>
          <t>Erledigt</t>
        </is>
      </c>
      <c r="M11" s="27" t="inlineStr">
        <is>
          <t>Hoch</t>
        </is>
      </c>
      <c r="N11" s="28">
        <f>IF(OR(A11="",H11="",L11=""),"",IF(L11="Erledigt",0,H11-TODAY()))</f>
        <v/>
      </c>
      <c r="O11" s="29">
        <f>IF(OR(A11="",J11="",K11=""),"",K11-J11)</f>
        <v/>
      </c>
      <c r="P11" s="8">
        <f>IF(A11="","",IF(OR(B11="",C11="",E11="",F11="",G11="",H11="",J11="",L11=""),"Angaben fehlen",IF(L11="Erledigt","Abgeschlossen",IF(H11&lt;TODAY(),"Überfällig",IF(H11&lt;=TODAY()+Parameter!$B$5,"Bald fällig","Im Zeitplan")))))</f>
        <v/>
      </c>
      <c r="Q11" s="8">
        <f>IF(A11="","",IF(AND(G11&lt;&gt;"",H11&lt;&gt;"",H11&lt;G11),"Fälligkeit vor Start",IF(AND(I11&lt;&gt;"",G11&lt;&gt;"",I11&lt;G11),"Abschluss vor Start",IF(AND(L11="Erledigt",I11=""),"Erledigt-Datum fehlt",IF(AND(L11&lt;&gt;"Erledigt",I11&lt;&gt;""),"Status/Datum prüfen",IF(AND(K11&lt;&gt;"",J11=""),"Sollstunden fehlen",""))))))</f>
        <v/>
      </c>
    </row>
    <row r="12" ht="28" customHeight="1">
      <c r="A12" s="24" t="inlineStr">
        <is>
          <t>PLAN-008</t>
        </is>
      </c>
      <c r="B12" s="24" t="inlineStr">
        <is>
          <t>Fiktivkraft H-08</t>
        </is>
      </c>
      <c r="C12" s="24" t="inlineStr">
        <is>
          <t>Küchenkraft</t>
        </is>
      </c>
      <c r="D12" s="13">
        <f>IF(C12="","",IFERROR(VLOOKUP(C12,Parameter!$D$5:$E$10,2,FALSE),"Nicht gefunden"))</f>
        <v/>
      </c>
      <c r="E12" s="24" t="inlineStr">
        <is>
          <t>Arbeitsplatzvorbereitung durchspielen</t>
        </is>
      </c>
      <c r="F12" s="24" t="inlineStr">
        <is>
          <t>Fiktiv-Patenschaft K-03</t>
        </is>
      </c>
      <c r="G12" s="25" t="n">
        <v>46275</v>
      </c>
      <c r="H12" s="25" t="n">
        <v>46294</v>
      </c>
      <c r="I12" s="25" t="n"/>
      <c r="J12" s="26" t="n">
        <v>3.5</v>
      </c>
      <c r="K12" s="26" t="n"/>
      <c r="L12" s="27" t="inlineStr">
        <is>
          <t>Geplant</t>
        </is>
      </c>
      <c r="M12" s="27" t="inlineStr">
        <is>
          <t>Niedrig</t>
        </is>
      </c>
      <c r="N12" s="30">
        <f>IF(OR(A12="",H12="",L12=""),"",IF(L12="Erledigt",0,H12-TODAY()))</f>
        <v/>
      </c>
      <c r="O12" s="31">
        <f>IF(OR(A12="",J12="",K12=""),"",K12-J12)</f>
        <v/>
      </c>
      <c r="P12" s="13">
        <f>IF(A12="","",IF(OR(B12="",C12="",E12="",F12="",G12="",H12="",J12="",L12=""),"Angaben fehlen",IF(L12="Erledigt","Abgeschlossen",IF(H12&lt;TODAY(),"Überfällig",IF(H12&lt;=TODAY()+Parameter!$B$5,"Bald fällig","Im Zeitplan")))))</f>
        <v/>
      </c>
      <c r="Q12" s="13">
        <f>IF(A12="","",IF(AND(G12&lt;&gt;"",H12&lt;&gt;"",H12&lt;G12),"Fälligkeit vor Start",IF(AND(I12&lt;&gt;"",G12&lt;&gt;"",I12&lt;G12),"Abschluss vor Start",IF(AND(L12="Erledigt",I12=""),"Erledigt-Datum fehlt",IF(AND(L12&lt;&gt;"Erledigt",I12&lt;&gt;""),"Status/Datum prüfen",IF(AND(K12&lt;&gt;"",J12=""),"Sollstunden fehlen",""))))))</f>
        <v/>
      </c>
    </row>
    <row r="13" ht="28" customHeight="1">
      <c r="A13" s="24" t="inlineStr">
        <is>
          <t>PLAN-009</t>
        </is>
      </c>
      <c r="B13" s="24" t="inlineStr">
        <is>
          <t>Fiktivkraft I-09</t>
        </is>
      </c>
      <c r="C13" s="24" t="inlineStr">
        <is>
          <t>Barservice</t>
        </is>
      </c>
      <c r="D13" s="8">
        <f>IF(C13="","",IFERROR(VLOOKUP(C13,Parameter!$D$5:$E$10,2,FALSE),"Nicht gefunden"))</f>
        <v/>
      </c>
      <c r="E13" s="24" t="inlineStr">
        <is>
          <t>Reklamationsweg intern üben</t>
        </is>
      </c>
      <c r="F13" s="24" t="inlineStr">
        <is>
          <t>Fiktiv-Patenschaft B-02</t>
        </is>
      </c>
      <c r="G13" s="25" t="n">
        <v>46271</v>
      </c>
      <c r="H13" s="25" t="n">
        <v>46278</v>
      </c>
      <c r="I13" s="25" t="n">
        <v>46274</v>
      </c>
      <c r="J13" s="26" t="n">
        <v>3</v>
      </c>
      <c r="K13" s="26" t="n">
        <v>2</v>
      </c>
      <c r="L13" s="27" t="inlineStr">
        <is>
          <t>In Bearbeitung</t>
        </is>
      </c>
      <c r="M13" s="27" t="inlineStr">
        <is>
          <t>Mittel</t>
        </is>
      </c>
      <c r="N13" s="28">
        <f>IF(OR(A13="",H13="",L13=""),"",IF(L13="Erledigt",0,H13-TODAY()))</f>
        <v/>
      </c>
      <c r="O13" s="29">
        <f>IF(OR(A13="",J13="",K13=""),"",K13-J13)</f>
        <v/>
      </c>
      <c r="P13" s="8">
        <f>IF(A13="","",IF(OR(B13="",C13="",E13="",F13="",G13="",H13="",J13="",L13=""),"Angaben fehlen",IF(L13="Erledigt","Abgeschlossen",IF(H13&lt;TODAY(),"Überfällig",IF(H13&lt;=TODAY()+Parameter!$B$5,"Bald fällig","Im Zeitplan")))))</f>
        <v/>
      </c>
      <c r="Q13" s="8">
        <f>IF(A13="","",IF(AND(G13&lt;&gt;"",H13&lt;&gt;"",H13&lt;G13),"Fälligkeit vor Start",IF(AND(I13&lt;&gt;"",G13&lt;&gt;"",I13&lt;G13),"Abschluss vor Start",IF(AND(L13="Erledigt",I13=""),"Erledigt-Datum fehlt",IF(AND(L13&lt;&gt;"Erledigt",I13&lt;&gt;""),"Status/Datum prüfen",IF(AND(K13&lt;&gt;"",J13=""),"Sollstunden fehlen",""))))))</f>
        <v/>
      </c>
    </row>
    <row r="14" ht="28" customHeight="1">
      <c r="A14" s="24" t="inlineStr">
        <is>
          <t>PLAN-010</t>
        </is>
      </c>
      <c r="B14" s="24" t="inlineStr">
        <is>
          <t>Fiktivkraft J-10</t>
        </is>
      </c>
      <c r="C14" s="24" t="inlineStr">
        <is>
          <t>Schichtleitung</t>
        </is>
      </c>
      <c r="D14" s="13">
        <f>IF(C14="","",IFERROR(VLOOKUP(C14,Parameter!$D$5:$E$10,2,FALSE),"Nicht gefunden"))</f>
        <v/>
      </c>
      <c r="E14" s="24" t="inlineStr">
        <is>
          <t>Abschlussgespräch vorbereiten</t>
        </is>
      </c>
      <c r="F14" s="24" t="inlineStr">
        <is>
          <t>Fiktiv-Patenschaft L-02</t>
        </is>
      </c>
      <c r="G14" s="25" t="n">
        <v>46284</v>
      </c>
      <c r="H14" s="25" t="n">
        <v>46279</v>
      </c>
      <c r="I14" s="25" t="n"/>
      <c r="J14" s="26" t="n">
        <v>2</v>
      </c>
      <c r="K14" s="26" t="n"/>
      <c r="L14" s="27" t="inlineStr">
        <is>
          <t>Geplant</t>
        </is>
      </c>
      <c r="M14" s="27" t="inlineStr">
        <is>
          <t>Hoch</t>
        </is>
      </c>
      <c r="N14" s="30">
        <f>IF(OR(A14="",H14="",L14=""),"",IF(L14="Erledigt",0,H14-TODAY()))</f>
        <v/>
      </c>
      <c r="O14" s="31">
        <f>IF(OR(A14="",J14="",K14=""),"",K14-J14)</f>
        <v/>
      </c>
      <c r="P14" s="13">
        <f>IF(A14="","",IF(OR(B14="",C14="",E14="",F14="",G14="",H14="",J14="",L14=""),"Angaben fehlen",IF(L14="Erledigt","Abgeschlossen",IF(H14&lt;TODAY(),"Überfällig",IF(H14&lt;=TODAY()+Parameter!$B$5,"Bald fällig","Im Zeitplan")))))</f>
        <v/>
      </c>
      <c r="Q14" s="13">
        <f>IF(A14="","",IF(AND(G14&lt;&gt;"",H14&lt;&gt;"",H14&lt;G14),"Fälligkeit vor Start",IF(AND(I14&lt;&gt;"",G14&lt;&gt;"",I14&lt;G14),"Abschluss vor Start",IF(AND(L14="Erledigt",I14=""),"Erledigt-Datum fehlt",IF(AND(L14&lt;&gt;"Erledigt",I14&lt;&gt;""),"Status/Datum prüfen",IF(AND(K14&lt;&gt;"",J14=""),"Sollstunden fehlen",""))))))</f>
        <v/>
      </c>
    </row>
    <row r="15" ht="28" customHeight="1">
      <c r="A15" s="24" t="n"/>
      <c r="B15" s="24" t="n"/>
      <c r="C15" s="24" t="n"/>
      <c r="D15" s="8">
        <f>IF(C15="","",IFERROR(VLOOKUP(C15,Parameter!$D$5:$E$10,2,FALSE),"Nicht gefunden"))</f>
        <v/>
      </c>
      <c r="E15" s="24" t="n"/>
      <c r="F15" s="24" t="n"/>
      <c r="G15" s="25" t="n"/>
      <c r="H15" s="25" t="n"/>
      <c r="I15" s="25" t="n"/>
      <c r="J15" s="26" t="n"/>
      <c r="K15" s="26" t="n"/>
      <c r="L15" s="27" t="n"/>
      <c r="M15" s="27" t="n"/>
      <c r="N15" s="28">
        <f>IF(OR(A15="",H15="",L15=""),"",IF(L15="Erledigt",0,H15-TODAY()))</f>
        <v/>
      </c>
      <c r="O15" s="29">
        <f>IF(OR(A15="",J15="",K15=""),"",K15-J15)</f>
        <v/>
      </c>
      <c r="P15" s="8">
        <f>IF(A15="","",IF(OR(B15="",C15="",E15="",F15="",G15="",H15="",J15="",L15=""),"Angaben fehlen",IF(L15="Erledigt","Abgeschlossen",IF(H15&lt;TODAY(),"Überfällig",IF(H15&lt;=TODAY()+Parameter!$B$5,"Bald fällig","Im Zeitplan")))))</f>
        <v/>
      </c>
      <c r="Q15" s="8">
        <f>IF(A15="","",IF(AND(G15&lt;&gt;"",H15&lt;&gt;"",H15&lt;G15),"Fälligkeit vor Start",IF(AND(I15&lt;&gt;"",G15&lt;&gt;"",I15&lt;G15),"Abschluss vor Start",IF(AND(L15="Erledigt",I15=""),"Erledigt-Datum fehlt",IF(AND(L15&lt;&gt;"Erledigt",I15&lt;&gt;""),"Status/Datum prüfen",IF(AND(K15&lt;&gt;"",J15=""),"Sollstunden fehlen",""))))))</f>
        <v/>
      </c>
    </row>
    <row r="16" ht="28" customHeight="1">
      <c r="A16" s="24" t="n"/>
      <c r="B16" s="24" t="n"/>
      <c r="C16" s="24" t="n"/>
      <c r="D16" s="13">
        <f>IF(C16="","",IFERROR(VLOOKUP(C16,Parameter!$D$5:$E$10,2,FALSE),"Nicht gefunden"))</f>
        <v/>
      </c>
      <c r="E16" s="24" t="n"/>
      <c r="F16" s="24" t="n"/>
      <c r="G16" s="25" t="n"/>
      <c r="H16" s="25" t="n"/>
      <c r="I16" s="25" t="n"/>
      <c r="J16" s="26" t="n"/>
      <c r="K16" s="26" t="n"/>
      <c r="L16" s="27" t="n"/>
      <c r="M16" s="27" t="n"/>
      <c r="N16" s="30">
        <f>IF(OR(A16="",H16="",L16=""),"",IF(L16="Erledigt",0,H16-TODAY()))</f>
        <v/>
      </c>
      <c r="O16" s="31">
        <f>IF(OR(A16="",J16="",K16=""),"",K16-J16)</f>
        <v/>
      </c>
      <c r="P16" s="13">
        <f>IF(A16="","",IF(OR(B16="",C16="",E16="",F16="",G16="",H16="",J16="",L16=""),"Angaben fehlen",IF(L16="Erledigt","Abgeschlossen",IF(H16&lt;TODAY(),"Überfällig",IF(H16&lt;=TODAY()+Parameter!$B$5,"Bald fällig","Im Zeitplan")))))</f>
        <v/>
      </c>
      <c r="Q16" s="13">
        <f>IF(A16="","",IF(AND(G16&lt;&gt;"",H16&lt;&gt;"",H16&lt;G16),"Fälligkeit vor Start",IF(AND(I16&lt;&gt;"",G16&lt;&gt;"",I16&lt;G16),"Abschluss vor Start",IF(AND(L16="Erledigt",I16=""),"Erledigt-Datum fehlt",IF(AND(L16&lt;&gt;"Erledigt",I16&lt;&gt;""),"Status/Datum prüfen",IF(AND(K16&lt;&gt;"",J16=""),"Sollstunden fehlen",""))))))</f>
        <v/>
      </c>
    </row>
    <row r="17" ht="28" customHeight="1">
      <c r="A17" s="24" t="n"/>
      <c r="B17" s="24" t="n"/>
      <c r="C17" s="24" t="n"/>
      <c r="D17" s="8">
        <f>IF(C17="","",IFERROR(VLOOKUP(C17,Parameter!$D$5:$E$10,2,FALSE),"Nicht gefunden"))</f>
        <v/>
      </c>
      <c r="E17" s="24" t="n"/>
      <c r="F17" s="24" t="n"/>
      <c r="G17" s="25" t="n"/>
      <c r="H17" s="25" t="n"/>
      <c r="I17" s="25" t="n"/>
      <c r="J17" s="26" t="n"/>
      <c r="K17" s="26" t="n"/>
      <c r="L17" s="27" t="n"/>
      <c r="M17" s="27" t="n"/>
      <c r="N17" s="28">
        <f>IF(OR(A17="",H17="",L17=""),"",IF(L17="Erledigt",0,H17-TODAY()))</f>
        <v/>
      </c>
      <c r="O17" s="29">
        <f>IF(OR(A17="",J17="",K17=""),"",K17-J17)</f>
        <v/>
      </c>
      <c r="P17" s="8">
        <f>IF(A17="","",IF(OR(B17="",C17="",E17="",F17="",G17="",H17="",J17="",L17=""),"Angaben fehlen",IF(L17="Erledigt","Abgeschlossen",IF(H17&lt;TODAY(),"Überfällig",IF(H17&lt;=TODAY()+Parameter!$B$5,"Bald fällig","Im Zeitplan")))))</f>
        <v/>
      </c>
      <c r="Q17" s="8">
        <f>IF(A17="","",IF(AND(G17&lt;&gt;"",H17&lt;&gt;"",H17&lt;G17),"Fälligkeit vor Start",IF(AND(I17&lt;&gt;"",G17&lt;&gt;"",I17&lt;G17),"Abschluss vor Start",IF(AND(L17="Erledigt",I17=""),"Erledigt-Datum fehlt",IF(AND(L17&lt;&gt;"Erledigt",I17&lt;&gt;""),"Status/Datum prüfen",IF(AND(K17&lt;&gt;"",J17=""),"Sollstunden fehlen",""))))))</f>
        <v/>
      </c>
    </row>
    <row r="18" ht="28" customHeight="1">
      <c r="A18" s="24" t="n"/>
      <c r="B18" s="24" t="n"/>
      <c r="C18" s="24" t="n"/>
      <c r="D18" s="13">
        <f>IF(C18="","",IFERROR(VLOOKUP(C18,Parameter!$D$5:$E$10,2,FALSE),"Nicht gefunden"))</f>
        <v/>
      </c>
      <c r="E18" s="24" t="n"/>
      <c r="F18" s="24" t="n"/>
      <c r="G18" s="25" t="n"/>
      <c r="H18" s="25" t="n"/>
      <c r="I18" s="25" t="n"/>
      <c r="J18" s="26" t="n"/>
      <c r="K18" s="26" t="n"/>
      <c r="L18" s="27" t="n"/>
      <c r="M18" s="27" t="n"/>
      <c r="N18" s="30">
        <f>IF(OR(A18="",H18="",L18=""),"",IF(L18="Erledigt",0,H18-TODAY()))</f>
        <v/>
      </c>
      <c r="O18" s="31">
        <f>IF(OR(A18="",J18="",K18=""),"",K18-J18)</f>
        <v/>
      </c>
      <c r="P18" s="13">
        <f>IF(A18="","",IF(OR(B18="",C18="",E18="",F18="",G18="",H18="",J18="",L18=""),"Angaben fehlen",IF(L18="Erledigt","Abgeschlossen",IF(H18&lt;TODAY(),"Überfällig",IF(H18&lt;=TODAY()+Parameter!$B$5,"Bald fällig","Im Zeitplan")))))</f>
        <v/>
      </c>
      <c r="Q18" s="13">
        <f>IF(A18="","",IF(AND(G18&lt;&gt;"",H18&lt;&gt;"",H18&lt;G18),"Fälligkeit vor Start",IF(AND(I18&lt;&gt;"",G18&lt;&gt;"",I18&lt;G18),"Abschluss vor Start",IF(AND(L18="Erledigt",I18=""),"Erledigt-Datum fehlt",IF(AND(L18&lt;&gt;"Erledigt",I18&lt;&gt;""),"Status/Datum prüfen",IF(AND(K18&lt;&gt;"",J18=""),"Sollstunden fehlen",""))))))</f>
        <v/>
      </c>
    </row>
    <row r="19" ht="28" customHeight="1">
      <c r="A19" s="24" t="n"/>
      <c r="B19" s="24" t="n"/>
      <c r="C19" s="24" t="n"/>
      <c r="D19" s="8">
        <f>IF(C19="","",IFERROR(VLOOKUP(C19,Parameter!$D$5:$E$10,2,FALSE),"Nicht gefunden"))</f>
        <v/>
      </c>
      <c r="E19" s="24" t="n"/>
      <c r="F19" s="24" t="n"/>
      <c r="G19" s="25" t="n"/>
      <c r="H19" s="25" t="n"/>
      <c r="I19" s="25" t="n"/>
      <c r="J19" s="26" t="n"/>
      <c r="K19" s="26" t="n"/>
      <c r="L19" s="27" t="n"/>
      <c r="M19" s="27" t="n"/>
      <c r="N19" s="28">
        <f>IF(OR(A19="",H19="",L19=""),"",IF(L19="Erledigt",0,H19-TODAY()))</f>
        <v/>
      </c>
      <c r="O19" s="29">
        <f>IF(OR(A19="",J19="",K19=""),"",K19-J19)</f>
        <v/>
      </c>
      <c r="P19" s="8">
        <f>IF(A19="","",IF(OR(B19="",C19="",E19="",F19="",G19="",H19="",J19="",L19=""),"Angaben fehlen",IF(L19="Erledigt","Abgeschlossen",IF(H19&lt;TODAY(),"Überfällig",IF(H19&lt;=TODAY()+Parameter!$B$5,"Bald fällig","Im Zeitplan")))))</f>
        <v/>
      </c>
      <c r="Q19" s="8">
        <f>IF(A19="","",IF(AND(G19&lt;&gt;"",H19&lt;&gt;"",H19&lt;G19),"Fälligkeit vor Start",IF(AND(I19&lt;&gt;"",G19&lt;&gt;"",I19&lt;G19),"Abschluss vor Start",IF(AND(L19="Erledigt",I19=""),"Erledigt-Datum fehlt",IF(AND(L19&lt;&gt;"Erledigt",I19&lt;&gt;""),"Status/Datum prüfen",IF(AND(K19&lt;&gt;"",J19=""),"Sollstunden fehlen",""))))))</f>
        <v/>
      </c>
    </row>
    <row r="20" ht="28" customHeight="1">
      <c r="A20" s="24" t="n"/>
      <c r="B20" s="24" t="n"/>
      <c r="C20" s="24" t="n"/>
      <c r="D20" s="13">
        <f>IF(C20="","",IFERROR(VLOOKUP(C20,Parameter!$D$5:$E$10,2,FALSE),"Nicht gefunden"))</f>
        <v/>
      </c>
      <c r="E20" s="24" t="n"/>
      <c r="F20" s="24" t="n"/>
      <c r="G20" s="25" t="n"/>
      <c r="H20" s="25" t="n"/>
      <c r="I20" s="25" t="n"/>
      <c r="J20" s="26" t="n"/>
      <c r="K20" s="26" t="n"/>
      <c r="L20" s="27" t="n"/>
      <c r="M20" s="27" t="n"/>
      <c r="N20" s="30">
        <f>IF(OR(A20="",H20="",L20=""),"",IF(L20="Erledigt",0,H20-TODAY()))</f>
        <v/>
      </c>
      <c r="O20" s="31">
        <f>IF(OR(A20="",J20="",K20=""),"",K20-J20)</f>
        <v/>
      </c>
      <c r="P20" s="13">
        <f>IF(A20="","",IF(OR(B20="",C20="",E20="",F20="",G20="",H20="",J20="",L20=""),"Angaben fehlen",IF(L20="Erledigt","Abgeschlossen",IF(H20&lt;TODAY(),"Überfällig",IF(H20&lt;=TODAY()+Parameter!$B$5,"Bald fällig","Im Zeitplan")))))</f>
        <v/>
      </c>
      <c r="Q20" s="13">
        <f>IF(A20="","",IF(AND(G20&lt;&gt;"",H20&lt;&gt;"",H20&lt;G20),"Fälligkeit vor Start",IF(AND(I20&lt;&gt;"",G20&lt;&gt;"",I20&lt;G20),"Abschluss vor Start",IF(AND(L20="Erledigt",I20=""),"Erledigt-Datum fehlt",IF(AND(L20&lt;&gt;"Erledigt",I20&lt;&gt;""),"Status/Datum prüfen",IF(AND(K20&lt;&gt;"",J20=""),"Sollstunden fehlen",""))))))</f>
        <v/>
      </c>
    </row>
    <row r="21" ht="28" customHeight="1">
      <c r="A21" s="24" t="n"/>
      <c r="B21" s="24" t="n"/>
      <c r="C21" s="24" t="n"/>
      <c r="D21" s="8">
        <f>IF(C21="","",IFERROR(VLOOKUP(C21,Parameter!$D$5:$E$10,2,FALSE),"Nicht gefunden"))</f>
        <v/>
      </c>
      <c r="E21" s="24" t="n"/>
      <c r="F21" s="24" t="n"/>
      <c r="G21" s="25" t="n"/>
      <c r="H21" s="25" t="n"/>
      <c r="I21" s="25" t="n"/>
      <c r="J21" s="26" t="n"/>
      <c r="K21" s="26" t="n"/>
      <c r="L21" s="27" t="n"/>
      <c r="M21" s="27" t="n"/>
      <c r="N21" s="28">
        <f>IF(OR(A21="",H21="",L21=""),"",IF(L21="Erledigt",0,H21-TODAY()))</f>
        <v/>
      </c>
      <c r="O21" s="29">
        <f>IF(OR(A21="",J21="",K21=""),"",K21-J21)</f>
        <v/>
      </c>
      <c r="P21" s="8">
        <f>IF(A21="","",IF(OR(B21="",C21="",E21="",F21="",G21="",H21="",J21="",L21=""),"Angaben fehlen",IF(L21="Erledigt","Abgeschlossen",IF(H21&lt;TODAY(),"Überfällig",IF(H21&lt;=TODAY()+Parameter!$B$5,"Bald fällig","Im Zeitplan")))))</f>
        <v/>
      </c>
      <c r="Q21" s="8">
        <f>IF(A21="","",IF(AND(G21&lt;&gt;"",H21&lt;&gt;"",H21&lt;G21),"Fälligkeit vor Start",IF(AND(I21&lt;&gt;"",G21&lt;&gt;"",I21&lt;G21),"Abschluss vor Start",IF(AND(L21="Erledigt",I21=""),"Erledigt-Datum fehlt",IF(AND(L21&lt;&gt;"Erledigt",I21&lt;&gt;""),"Status/Datum prüfen",IF(AND(K21&lt;&gt;"",J21=""),"Sollstunden fehlen",""))))))</f>
        <v/>
      </c>
    </row>
    <row r="22" ht="28" customHeight="1">
      <c r="A22" s="24" t="n"/>
      <c r="B22" s="24" t="n"/>
      <c r="C22" s="24" t="n"/>
      <c r="D22" s="13">
        <f>IF(C22="","",IFERROR(VLOOKUP(C22,Parameter!$D$5:$E$10,2,FALSE),"Nicht gefunden"))</f>
        <v/>
      </c>
      <c r="E22" s="24" t="n"/>
      <c r="F22" s="24" t="n"/>
      <c r="G22" s="25" t="n"/>
      <c r="H22" s="25" t="n"/>
      <c r="I22" s="25" t="n"/>
      <c r="J22" s="26" t="n"/>
      <c r="K22" s="26" t="n"/>
      <c r="L22" s="27" t="n"/>
      <c r="M22" s="27" t="n"/>
      <c r="N22" s="30">
        <f>IF(OR(A22="",H22="",L22=""),"",IF(L22="Erledigt",0,H22-TODAY()))</f>
        <v/>
      </c>
      <c r="O22" s="31">
        <f>IF(OR(A22="",J22="",K22=""),"",K22-J22)</f>
        <v/>
      </c>
      <c r="P22" s="13">
        <f>IF(A22="","",IF(OR(B22="",C22="",E22="",F22="",G22="",H22="",J22="",L22=""),"Angaben fehlen",IF(L22="Erledigt","Abgeschlossen",IF(H22&lt;TODAY(),"Überfällig",IF(H22&lt;=TODAY()+Parameter!$B$5,"Bald fällig","Im Zeitplan")))))</f>
        <v/>
      </c>
      <c r="Q22" s="13">
        <f>IF(A22="","",IF(AND(G22&lt;&gt;"",H22&lt;&gt;"",H22&lt;G22),"Fälligkeit vor Start",IF(AND(I22&lt;&gt;"",G22&lt;&gt;"",I22&lt;G22),"Abschluss vor Start",IF(AND(L22="Erledigt",I22=""),"Erledigt-Datum fehlt",IF(AND(L22&lt;&gt;"Erledigt",I22&lt;&gt;""),"Status/Datum prüfen",IF(AND(K22&lt;&gt;"",J22=""),"Sollstunden fehlen",""))))))</f>
        <v/>
      </c>
    </row>
    <row r="23" ht="28" customHeight="1">
      <c r="A23" s="24" t="n"/>
      <c r="B23" s="24" t="n"/>
      <c r="C23" s="24" t="n"/>
      <c r="D23" s="8">
        <f>IF(C23="","",IFERROR(VLOOKUP(C23,Parameter!$D$5:$E$10,2,FALSE),"Nicht gefunden"))</f>
        <v/>
      </c>
      <c r="E23" s="24" t="n"/>
      <c r="F23" s="24" t="n"/>
      <c r="G23" s="25" t="n"/>
      <c r="H23" s="25" t="n"/>
      <c r="I23" s="25" t="n"/>
      <c r="J23" s="26" t="n"/>
      <c r="K23" s="26" t="n"/>
      <c r="L23" s="27" t="n"/>
      <c r="M23" s="27" t="n"/>
      <c r="N23" s="28">
        <f>IF(OR(A23="",H23="",L23=""),"",IF(L23="Erledigt",0,H23-TODAY()))</f>
        <v/>
      </c>
      <c r="O23" s="29">
        <f>IF(OR(A23="",J23="",K23=""),"",K23-J23)</f>
        <v/>
      </c>
      <c r="P23" s="8">
        <f>IF(A23="","",IF(OR(B23="",C23="",E23="",F23="",G23="",H23="",J23="",L23=""),"Angaben fehlen",IF(L23="Erledigt","Abgeschlossen",IF(H23&lt;TODAY(),"Überfällig",IF(H23&lt;=TODAY()+Parameter!$B$5,"Bald fällig","Im Zeitplan")))))</f>
        <v/>
      </c>
      <c r="Q23" s="8">
        <f>IF(A23="","",IF(AND(G23&lt;&gt;"",H23&lt;&gt;"",H23&lt;G23),"Fälligkeit vor Start",IF(AND(I23&lt;&gt;"",G23&lt;&gt;"",I23&lt;G23),"Abschluss vor Start",IF(AND(L23="Erledigt",I23=""),"Erledigt-Datum fehlt",IF(AND(L23&lt;&gt;"Erledigt",I23&lt;&gt;""),"Status/Datum prüfen",IF(AND(K23&lt;&gt;"",J23=""),"Sollstunden fehlen",""))))))</f>
        <v/>
      </c>
    </row>
    <row r="24" ht="28" customHeight="1">
      <c r="A24" s="24" t="n"/>
      <c r="B24" s="24" t="n"/>
      <c r="C24" s="24" t="n"/>
      <c r="D24" s="13">
        <f>IF(C24="","",IFERROR(VLOOKUP(C24,Parameter!$D$5:$E$10,2,FALSE),"Nicht gefunden"))</f>
        <v/>
      </c>
      <c r="E24" s="24" t="n"/>
      <c r="F24" s="24" t="n"/>
      <c r="G24" s="25" t="n"/>
      <c r="H24" s="25" t="n"/>
      <c r="I24" s="25" t="n"/>
      <c r="J24" s="26" t="n"/>
      <c r="K24" s="26" t="n"/>
      <c r="L24" s="27" t="n"/>
      <c r="M24" s="27" t="n"/>
      <c r="N24" s="30">
        <f>IF(OR(A24="",H24="",L24=""),"",IF(L24="Erledigt",0,H24-TODAY()))</f>
        <v/>
      </c>
      <c r="O24" s="31">
        <f>IF(OR(A24="",J24="",K24=""),"",K24-J24)</f>
        <v/>
      </c>
      <c r="P24" s="13">
        <f>IF(A24="","",IF(OR(B24="",C24="",E24="",F24="",G24="",H24="",J24="",L24=""),"Angaben fehlen",IF(L24="Erledigt","Abgeschlossen",IF(H24&lt;TODAY(),"Überfällig",IF(H24&lt;=TODAY()+Parameter!$B$5,"Bald fällig","Im Zeitplan")))))</f>
        <v/>
      </c>
      <c r="Q24" s="13">
        <f>IF(A24="","",IF(AND(G24&lt;&gt;"",H24&lt;&gt;"",H24&lt;G24),"Fälligkeit vor Start",IF(AND(I24&lt;&gt;"",G24&lt;&gt;"",I24&lt;G24),"Abschluss vor Start",IF(AND(L24="Erledigt",I24=""),"Erledigt-Datum fehlt",IF(AND(L24&lt;&gt;"Erledigt",I24&lt;&gt;""),"Status/Datum prüfen",IF(AND(K24&lt;&gt;"",J24=""),"Sollstunden fehlen",""))))))</f>
        <v/>
      </c>
    </row>
    <row r="25" ht="28" customHeight="1">
      <c r="A25" s="24" t="n"/>
      <c r="B25" s="24" t="n"/>
      <c r="C25" s="24" t="n"/>
      <c r="D25" s="8">
        <f>IF(C25="","",IFERROR(VLOOKUP(C25,Parameter!$D$5:$E$10,2,FALSE),"Nicht gefunden"))</f>
        <v/>
      </c>
      <c r="E25" s="24" t="n"/>
      <c r="F25" s="24" t="n"/>
      <c r="G25" s="25" t="n"/>
      <c r="H25" s="25" t="n"/>
      <c r="I25" s="25" t="n"/>
      <c r="J25" s="26" t="n"/>
      <c r="K25" s="26" t="n"/>
      <c r="L25" s="27" t="n"/>
      <c r="M25" s="27" t="n"/>
      <c r="N25" s="28">
        <f>IF(OR(A25="",H25="",L25=""),"",IF(L25="Erledigt",0,H25-TODAY()))</f>
        <v/>
      </c>
      <c r="O25" s="29">
        <f>IF(OR(A25="",J25="",K25=""),"",K25-J25)</f>
        <v/>
      </c>
      <c r="P25" s="8">
        <f>IF(A25="","",IF(OR(B25="",C25="",E25="",F25="",G25="",H25="",J25="",L25=""),"Angaben fehlen",IF(L25="Erledigt","Abgeschlossen",IF(H25&lt;TODAY(),"Überfällig",IF(H25&lt;=TODAY()+Parameter!$B$5,"Bald fällig","Im Zeitplan")))))</f>
        <v/>
      </c>
      <c r="Q25" s="8">
        <f>IF(A25="","",IF(AND(G25&lt;&gt;"",H25&lt;&gt;"",H25&lt;G25),"Fälligkeit vor Start",IF(AND(I25&lt;&gt;"",G25&lt;&gt;"",I25&lt;G25),"Abschluss vor Start",IF(AND(L25="Erledigt",I25=""),"Erledigt-Datum fehlt",IF(AND(L25&lt;&gt;"Erledigt",I25&lt;&gt;""),"Status/Datum prüfen",IF(AND(K25&lt;&gt;"",J25=""),"Sollstunden fehlen",""))))))</f>
        <v/>
      </c>
    </row>
    <row r="26" ht="28" customHeight="1">
      <c r="A26" s="24" t="n"/>
      <c r="B26" s="24" t="n"/>
      <c r="C26" s="24" t="n"/>
      <c r="D26" s="13">
        <f>IF(C26="","",IFERROR(VLOOKUP(C26,Parameter!$D$5:$E$10,2,FALSE),"Nicht gefunden"))</f>
        <v/>
      </c>
      <c r="E26" s="24" t="n"/>
      <c r="F26" s="24" t="n"/>
      <c r="G26" s="25" t="n"/>
      <c r="H26" s="25" t="n"/>
      <c r="I26" s="25" t="n"/>
      <c r="J26" s="26" t="n"/>
      <c r="K26" s="26" t="n"/>
      <c r="L26" s="27" t="n"/>
      <c r="M26" s="27" t="n"/>
      <c r="N26" s="30">
        <f>IF(OR(A26="",H26="",L26=""),"",IF(L26="Erledigt",0,H26-TODAY()))</f>
        <v/>
      </c>
      <c r="O26" s="31">
        <f>IF(OR(A26="",J26="",K26=""),"",K26-J26)</f>
        <v/>
      </c>
      <c r="P26" s="13">
        <f>IF(A26="","",IF(OR(B26="",C26="",E26="",F26="",G26="",H26="",J26="",L26=""),"Angaben fehlen",IF(L26="Erledigt","Abgeschlossen",IF(H26&lt;TODAY(),"Überfällig",IF(H26&lt;=TODAY()+Parameter!$B$5,"Bald fällig","Im Zeitplan")))))</f>
        <v/>
      </c>
      <c r="Q26" s="13">
        <f>IF(A26="","",IF(AND(G26&lt;&gt;"",H26&lt;&gt;"",H26&lt;G26),"Fälligkeit vor Start",IF(AND(I26&lt;&gt;"",G26&lt;&gt;"",I26&lt;G26),"Abschluss vor Start",IF(AND(L26="Erledigt",I26=""),"Erledigt-Datum fehlt",IF(AND(L26&lt;&gt;"Erledigt",I26&lt;&gt;""),"Status/Datum prüfen",IF(AND(K26&lt;&gt;"",J26=""),"Sollstunden fehlen",""))))))</f>
        <v/>
      </c>
    </row>
    <row r="27" ht="28" customHeight="1">
      <c r="A27" s="24" t="n"/>
      <c r="B27" s="24" t="n"/>
      <c r="C27" s="24" t="n"/>
      <c r="D27" s="8">
        <f>IF(C27="","",IFERROR(VLOOKUP(C27,Parameter!$D$5:$E$10,2,FALSE),"Nicht gefunden"))</f>
        <v/>
      </c>
      <c r="E27" s="24" t="n"/>
      <c r="F27" s="24" t="n"/>
      <c r="G27" s="25" t="n"/>
      <c r="H27" s="25" t="n"/>
      <c r="I27" s="25" t="n"/>
      <c r="J27" s="26" t="n"/>
      <c r="K27" s="26" t="n"/>
      <c r="L27" s="27" t="n"/>
      <c r="M27" s="27" t="n"/>
      <c r="N27" s="28">
        <f>IF(OR(A27="",H27="",L27=""),"",IF(L27="Erledigt",0,H27-TODAY()))</f>
        <v/>
      </c>
      <c r="O27" s="29">
        <f>IF(OR(A27="",J27="",K27=""),"",K27-J27)</f>
        <v/>
      </c>
      <c r="P27" s="8">
        <f>IF(A27="","",IF(OR(B27="",C27="",E27="",F27="",G27="",H27="",J27="",L27=""),"Angaben fehlen",IF(L27="Erledigt","Abgeschlossen",IF(H27&lt;TODAY(),"Überfällig",IF(H27&lt;=TODAY()+Parameter!$B$5,"Bald fällig","Im Zeitplan")))))</f>
        <v/>
      </c>
      <c r="Q27" s="8">
        <f>IF(A27="","",IF(AND(G27&lt;&gt;"",H27&lt;&gt;"",H27&lt;G27),"Fälligkeit vor Start",IF(AND(I27&lt;&gt;"",G27&lt;&gt;"",I27&lt;G27),"Abschluss vor Start",IF(AND(L27="Erledigt",I27=""),"Erledigt-Datum fehlt",IF(AND(L27&lt;&gt;"Erledigt",I27&lt;&gt;""),"Status/Datum prüfen",IF(AND(K27&lt;&gt;"",J27=""),"Sollstunden fehlen",""))))))</f>
        <v/>
      </c>
    </row>
    <row r="28" ht="28" customHeight="1">
      <c r="A28" s="24" t="n"/>
      <c r="B28" s="24" t="n"/>
      <c r="C28" s="24" t="n"/>
      <c r="D28" s="13">
        <f>IF(C28="","",IFERROR(VLOOKUP(C28,Parameter!$D$5:$E$10,2,FALSE),"Nicht gefunden"))</f>
        <v/>
      </c>
      <c r="E28" s="24" t="n"/>
      <c r="F28" s="24" t="n"/>
      <c r="G28" s="25" t="n"/>
      <c r="H28" s="25" t="n"/>
      <c r="I28" s="25" t="n"/>
      <c r="J28" s="26" t="n"/>
      <c r="K28" s="26" t="n"/>
      <c r="L28" s="27" t="n"/>
      <c r="M28" s="27" t="n"/>
      <c r="N28" s="30">
        <f>IF(OR(A28="",H28="",L28=""),"",IF(L28="Erledigt",0,H28-TODAY()))</f>
        <v/>
      </c>
      <c r="O28" s="31">
        <f>IF(OR(A28="",J28="",K28=""),"",K28-J28)</f>
        <v/>
      </c>
      <c r="P28" s="13">
        <f>IF(A28="","",IF(OR(B28="",C28="",E28="",F28="",G28="",H28="",J28="",L28=""),"Angaben fehlen",IF(L28="Erledigt","Abgeschlossen",IF(H28&lt;TODAY(),"Überfällig",IF(H28&lt;=TODAY()+Parameter!$B$5,"Bald fällig","Im Zeitplan")))))</f>
        <v/>
      </c>
      <c r="Q28" s="13">
        <f>IF(A28="","",IF(AND(G28&lt;&gt;"",H28&lt;&gt;"",H28&lt;G28),"Fälligkeit vor Start",IF(AND(I28&lt;&gt;"",G28&lt;&gt;"",I28&lt;G28),"Abschluss vor Start",IF(AND(L28="Erledigt",I28=""),"Erledigt-Datum fehlt",IF(AND(L28&lt;&gt;"Erledigt",I28&lt;&gt;""),"Status/Datum prüfen",IF(AND(K28&lt;&gt;"",J28=""),"Sollstunden fehlen",""))))))</f>
        <v/>
      </c>
    </row>
    <row r="29" ht="28" customHeight="1">
      <c r="A29" s="24" t="n"/>
      <c r="B29" s="24" t="n"/>
      <c r="C29" s="24" t="n"/>
      <c r="D29" s="8">
        <f>IF(C29="","",IFERROR(VLOOKUP(C29,Parameter!$D$5:$E$10,2,FALSE),"Nicht gefunden"))</f>
        <v/>
      </c>
      <c r="E29" s="24" t="n"/>
      <c r="F29" s="24" t="n"/>
      <c r="G29" s="25" t="n"/>
      <c r="H29" s="25" t="n"/>
      <c r="I29" s="25" t="n"/>
      <c r="J29" s="26" t="n"/>
      <c r="K29" s="26" t="n"/>
      <c r="L29" s="27" t="n"/>
      <c r="M29" s="27" t="n"/>
      <c r="N29" s="28">
        <f>IF(OR(A29="",H29="",L29=""),"",IF(L29="Erledigt",0,H29-TODAY()))</f>
        <v/>
      </c>
      <c r="O29" s="29">
        <f>IF(OR(A29="",J29="",K29=""),"",K29-J29)</f>
        <v/>
      </c>
      <c r="P29" s="8">
        <f>IF(A29="","",IF(OR(B29="",C29="",E29="",F29="",G29="",H29="",J29="",L29=""),"Angaben fehlen",IF(L29="Erledigt","Abgeschlossen",IF(H29&lt;TODAY(),"Überfällig",IF(H29&lt;=TODAY()+Parameter!$B$5,"Bald fällig","Im Zeitplan")))))</f>
        <v/>
      </c>
      <c r="Q29" s="8">
        <f>IF(A29="","",IF(AND(G29&lt;&gt;"",H29&lt;&gt;"",H29&lt;G29),"Fälligkeit vor Start",IF(AND(I29&lt;&gt;"",G29&lt;&gt;"",I29&lt;G29),"Abschluss vor Start",IF(AND(L29="Erledigt",I29=""),"Erledigt-Datum fehlt",IF(AND(L29&lt;&gt;"Erledigt",I29&lt;&gt;""),"Status/Datum prüfen",IF(AND(K29&lt;&gt;"",J29=""),"Sollstunden fehlen",""))))))</f>
        <v/>
      </c>
    </row>
    <row r="30" ht="28" customHeight="1">
      <c r="A30" s="24" t="n"/>
      <c r="B30" s="24" t="n"/>
      <c r="C30" s="24" t="n"/>
      <c r="D30" s="13">
        <f>IF(C30="","",IFERROR(VLOOKUP(C30,Parameter!$D$5:$E$10,2,FALSE),"Nicht gefunden"))</f>
        <v/>
      </c>
      <c r="E30" s="24" t="n"/>
      <c r="F30" s="24" t="n"/>
      <c r="G30" s="25" t="n"/>
      <c r="H30" s="25" t="n"/>
      <c r="I30" s="25" t="n"/>
      <c r="J30" s="26" t="n"/>
      <c r="K30" s="26" t="n"/>
      <c r="L30" s="27" t="n"/>
      <c r="M30" s="27" t="n"/>
      <c r="N30" s="30">
        <f>IF(OR(A30="",H30="",L30=""),"",IF(L30="Erledigt",0,H30-TODAY()))</f>
        <v/>
      </c>
      <c r="O30" s="31">
        <f>IF(OR(A30="",J30="",K30=""),"",K30-J30)</f>
        <v/>
      </c>
      <c r="P30" s="13">
        <f>IF(A30="","",IF(OR(B30="",C30="",E30="",F30="",G30="",H30="",J30="",L30=""),"Angaben fehlen",IF(L30="Erledigt","Abgeschlossen",IF(H30&lt;TODAY(),"Überfällig",IF(H30&lt;=TODAY()+Parameter!$B$5,"Bald fällig","Im Zeitplan")))))</f>
        <v/>
      </c>
      <c r="Q30" s="13">
        <f>IF(A30="","",IF(AND(G30&lt;&gt;"",H30&lt;&gt;"",H30&lt;G30),"Fälligkeit vor Start",IF(AND(I30&lt;&gt;"",G30&lt;&gt;"",I30&lt;G30),"Abschluss vor Start",IF(AND(L30="Erledigt",I30=""),"Erledigt-Datum fehlt",IF(AND(L30&lt;&gt;"Erledigt",I30&lt;&gt;""),"Status/Datum prüfen",IF(AND(K30&lt;&gt;"",J30=""),"Sollstunden fehlen",""))))))</f>
        <v/>
      </c>
    </row>
    <row r="31" ht="28" customHeight="1">
      <c r="A31" s="24" t="n"/>
      <c r="B31" s="24" t="n"/>
      <c r="C31" s="24" t="n"/>
      <c r="D31" s="8">
        <f>IF(C31="","",IFERROR(VLOOKUP(C31,Parameter!$D$5:$E$10,2,FALSE),"Nicht gefunden"))</f>
        <v/>
      </c>
      <c r="E31" s="24" t="n"/>
      <c r="F31" s="24" t="n"/>
      <c r="G31" s="25" t="n"/>
      <c r="H31" s="25" t="n"/>
      <c r="I31" s="25" t="n"/>
      <c r="J31" s="26" t="n"/>
      <c r="K31" s="26" t="n"/>
      <c r="L31" s="27" t="n"/>
      <c r="M31" s="27" t="n"/>
      <c r="N31" s="28">
        <f>IF(OR(A31="",H31="",L31=""),"",IF(L31="Erledigt",0,H31-TODAY()))</f>
        <v/>
      </c>
      <c r="O31" s="29">
        <f>IF(OR(A31="",J31="",K31=""),"",K31-J31)</f>
        <v/>
      </c>
      <c r="P31" s="8">
        <f>IF(A31="","",IF(OR(B31="",C31="",E31="",F31="",G31="",H31="",J31="",L31=""),"Angaben fehlen",IF(L31="Erledigt","Abgeschlossen",IF(H31&lt;TODAY(),"Überfällig",IF(H31&lt;=TODAY()+Parameter!$B$5,"Bald fällig","Im Zeitplan")))))</f>
        <v/>
      </c>
      <c r="Q31" s="8">
        <f>IF(A31="","",IF(AND(G31&lt;&gt;"",H31&lt;&gt;"",H31&lt;G31),"Fälligkeit vor Start",IF(AND(I31&lt;&gt;"",G31&lt;&gt;"",I31&lt;G31),"Abschluss vor Start",IF(AND(L31="Erledigt",I31=""),"Erledigt-Datum fehlt",IF(AND(L31&lt;&gt;"Erledigt",I31&lt;&gt;""),"Status/Datum prüfen",IF(AND(K31&lt;&gt;"",J31=""),"Sollstunden fehlen",""))))))</f>
        <v/>
      </c>
    </row>
    <row r="32" ht="28" customHeight="1">
      <c r="A32" s="24" t="n"/>
      <c r="B32" s="24" t="n"/>
      <c r="C32" s="24" t="n"/>
      <c r="D32" s="13">
        <f>IF(C32="","",IFERROR(VLOOKUP(C32,Parameter!$D$5:$E$10,2,FALSE),"Nicht gefunden"))</f>
        <v/>
      </c>
      <c r="E32" s="24" t="n"/>
      <c r="F32" s="24" t="n"/>
      <c r="G32" s="25" t="n"/>
      <c r="H32" s="25" t="n"/>
      <c r="I32" s="25" t="n"/>
      <c r="J32" s="26" t="n"/>
      <c r="K32" s="26" t="n"/>
      <c r="L32" s="27" t="n"/>
      <c r="M32" s="27" t="n"/>
      <c r="N32" s="30">
        <f>IF(OR(A32="",H32="",L32=""),"",IF(L32="Erledigt",0,H32-TODAY()))</f>
        <v/>
      </c>
      <c r="O32" s="31">
        <f>IF(OR(A32="",J32="",K32=""),"",K32-J32)</f>
        <v/>
      </c>
      <c r="P32" s="13">
        <f>IF(A32="","",IF(OR(B32="",C32="",E32="",F32="",G32="",H32="",J32="",L32=""),"Angaben fehlen",IF(L32="Erledigt","Abgeschlossen",IF(H32&lt;TODAY(),"Überfällig",IF(H32&lt;=TODAY()+Parameter!$B$5,"Bald fällig","Im Zeitplan")))))</f>
        <v/>
      </c>
      <c r="Q32" s="13">
        <f>IF(A32="","",IF(AND(G32&lt;&gt;"",H32&lt;&gt;"",H32&lt;G32),"Fälligkeit vor Start",IF(AND(I32&lt;&gt;"",G32&lt;&gt;"",I32&lt;G32),"Abschluss vor Start",IF(AND(L32="Erledigt",I32=""),"Erledigt-Datum fehlt",IF(AND(L32&lt;&gt;"Erledigt",I32&lt;&gt;""),"Status/Datum prüfen",IF(AND(K32&lt;&gt;"",J32=""),"Sollstunden fehlen",""))))))</f>
        <v/>
      </c>
    </row>
    <row r="33" ht="28" customHeight="1">
      <c r="A33" s="24" t="n"/>
      <c r="B33" s="24" t="n"/>
      <c r="C33" s="24" t="n"/>
      <c r="D33" s="8">
        <f>IF(C33="","",IFERROR(VLOOKUP(C33,Parameter!$D$5:$E$10,2,FALSE),"Nicht gefunden"))</f>
        <v/>
      </c>
      <c r="E33" s="24" t="n"/>
      <c r="F33" s="24" t="n"/>
      <c r="G33" s="25" t="n"/>
      <c r="H33" s="25" t="n"/>
      <c r="I33" s="25" t="n"/>
      <c r="J33" s="26" t="n"/>
      <c r="K33" s="26" t="n"/>
      <c r="L33" s="27" t="n"/>
      <c r="M33" s="27" t="n"/>
      <c r="N33" s="28">
        <f>IF(OR(A33="",H33="",L33=""),"",IF(L33="Erledigt",0,H33-TODAY()))</f>
        <v/>
      </c>
      <c r="O33" s="29">
        <f>IF(OR(A33="",J33="",K33=""),"",K33-J33)</f>
        <v/>
      </c>
      <c r="P33" s="8">
        <f>IF(A33="","",IF(OR(B33="",C33="",E33="",F33="",G33="",H33="",J33="",L33=""),"Angaben fehlen",IF(L33="Erledigt","Abgeschlossen",IF(H33&lt;TODAY(),"Überfällig",IF(H33&lt;=TODAY()+Parameter!$B$5,"Bald fällig","Im Zeitplan")))))</f>
        <v/>
      </c>
      <c r="Q33" s="8">
        <f>IF(A33="","",IF(AND(G33&lt;&gt;"",H33&lt;&gt;"",H33&lt;G33),"Fälligkeit vor Start",IF(AND(I33&lt;&gt;"",G33&lt;&gt;"",I33&lt;G33),"Abschluss vor Start",IF(AND(L33="Erledigt",I33=""),"Erledigt-Datum fehlt",IF(AND(L33&lt;&gt;"Erledigt",I33&lt;&gt;""),"Status/Datum prüfen",IF(AND(K33&lt;&gt;"",J33=""),"Sollstunden fehlen",""))))))</f>
        <v/>
      </c>
    </row>
    <row r="34" ht="28" customHeight="1">
      <c r="A34" s="24" t="n"/>
      <c r="B34" s="24" t="n"/>
      <c r="C34" s="24" t="n"/>
      <c r="D34" s="13">
        <f>IF(C34="","",IFERROR(VLOOKUP(C34,Parameter!$D$5:$E$10,2,FALSE),"Nicht gefunden"))</f>
        <v/>
      </c>
      <c r="E34" s="24" t="n"/>
      <c r="F34" s="24" t="n"/>
      <c r="G34" s="25" t="n"/>
      <c r="H34" s="25" t="n"/>
      <c r="I34" s="25" t="n"/>
      <c r="J34" s="26" t="n"/>
      <c r="K34" s="26" t="n"/>
      <c r="L34" s="27" t="n"/>
      <c r="M34" s="27" t="n"/>
      <c r="N34" s="30">
        <f>IF(OR(A34="",H34="",L34=""),"",IF(L34="Erledigt",0,H34-TODAY()))</f>
        <v/>
      </c>
      <c r="O34" s="31">
        <f>IF(OR(A34="",J34="",K34=""),"",K34-J34)</f>
        <v/>
      </c>
      <c r="P34" s="13">
        <f>IF(A34="","",IF(OR(B34="",C34="",E34="",F34="",G34="",H34="",J34="",L34=""),"Angaben fehlen",IF(L34="Erledigt","Abgeschlossen",IF(H34&lt;TODAY(),"Überfällig",IF(H34&lt;=TODAY()+Parameter!$B$5,"Bald fällig","Im Zeitplan")))))</f>
        <v/>
      </c>
      <c r="Q34" s="13">
        <f>IF(A34="","",IF(AND(G34&lt;&gt;"",H34&lt;&gt;"",H34&lt;G34),"Fälligkeit vor Start",IF(AND(I34&lt;&gt;"",G34&lt;&gt;"",I34&lt;G34),"Abschluss vor Start",IF(AND(L34="Erledigt",I34=""),"Erledigt-Datum fehlt",IF(AND(L34&lt;&gt;"Erledigt",I34&lt;&gt;""),"Status/Datum prüfen",IF(AND(K34&lt;&gt;"",J34=""),"Sollstunden fehlen",""))))))</f>
        <v/>
      </c>
    </row>
    <row r="35" ht="28" customHeight="1">
      <c r="A35" s="24" t="n"/>
      <c r="B35" s="24" t="n"/>
      <c r="C35" s="24" t="n"/>
      <c r="D35" s="8">
        <f>IF(C35="","",IFERROR(VLOOKUP(C35,Parameter!$D$5:$E$10,2,FALSE),"Nicht gefunden"))</f>
        <v/>
      </c>
      <c r="E35" s="24" t="n"/>
      <c r="F35" s="24" t="n"/>
      <c r="G35" s="25" t="n"/>
      <c r="H35" s="25" t="n"/>
      <c r="I35" s="25" t="n"/>
      <c r="J35" s="26" t="n"/>
      <c r="K35" s="26" t="n"/>
      <c r="L35" s="27" t="n"/>
      <c r="M35" s="27" t="n"/>
      <c r="N35" s="28">
        <f>IF(OR(A35="",H35="",L35=""),"",IF(L35="Erledigt",0,H35-TODAY()))</f>
        <v/>
      </c>
      <c r="O35" s="29">
        <f>IF(OR(A35="",J35="",K35=""),"",K35-J35)</f>
        <v/>
      </c>
      <c r="P35" s="8">
        <f>IF(A35="","",IF(OR(B35="",C35="",E35="",F35="",G35="",H35="",J35="",L35=""),"Angaben fehlen",IF(L35="Erledigt","Abgeschlossen",IF(H35&lt;TODAY(),"Überfällig",IF(H35&lt;=TODAY()+Parameter!$B$5,"Bald fällig","Im Zeitplan")))))</f>
        <v/>
      </c>
      <c r="Q35" s="8">
        <f>IF(A35="","",IF(AND(G35&lt;&gt;"",H35&lt;&gt;"",H35&lt;G35),"Fälligkeit vor Start",IF(AND(I35&lt;&gt;"",G35&lt;&gt;"",I35&lt;G35),"Abschluss vor Start",IF(AND(L35="Erledigt",I35=""),"Erledigt-Datum fehlt",IF(AND(L35&lt;&gt;"Erledigt",I35&lt;&gt;""),"Status/Datum prüfen",IF(AND(K35&lt;&gt;"",J35=""),"Sollstunden fehlen",""))))))</f>
        <v/>
      </c>
    </row>
    <row r="36" ht="28" customHeight="1">
      <c r="A36" s="24" t="n"/>
      <c r="B36" s="24" t="n"/>
      <c r="C36" s="24" t="n"/>
      <c r="D36" s="13">
        <f>IF(C36="","",IFERROR(VLOOKUP(C36,Parameter!$D$5:$E$10,2,FALSE),"Nicht gefunden"))</f>
        <v/>
      </c>
      <c r="E36" s="24" t="n"/>
      <c r="F36" s="24" t="n"/>
      <c r="G36" s="25" t="n"/>
      <c r="H36" s="25" t="n"/>
      <c r="I36" s="25" t="n"/>
      <c r="J36" s="26" t="n"/>
      <c r="K36" s="26" t="n"/>
      <c r="L36" s="27" t="n"/>
      <c r="M36" s="27" t="n"/>
      <c r="N36" s="30">
        <f>IF(OR(A36="",H36="",L36=""),"",IF(L36="Erledigt",0,H36-TODAY()))</f>
        <v/>
      </c>
      <c r="O36" s="31">
        <f>IF(OR(A36="",J36="",K36=""),"",K36-J36)</f>
        <v/>
      </c>
      <c r="P36" s="13">
        <f>IF(A36="","",IF(OR(B36="",C36="",E36="",F36="",G36="",H36="",J36="",L36=""),"Angaben fehlen",IF(L36="Erledigt","Abgeschlossen",IF(H36&lt;TODAY(),"Überfällig",IF(H36&lt;=TODAY()+Parameter!$B$5,"Bald fällig","Im Zeitplan")))))</f>
        <v/>
      </c>
      <c r="Q36" s="13">
        <f>IF(A36="","",IF(AND(G36&lt;&gt;"",H36&lt;&gt;"",H36&lt;G36),"Fälligkeit vor Start",IF(AND(I36&lt;&gt;"",G36&lt;&gt;"",I36&lt;G36),"Abschluss vor Start",IF(AND(L36="Erledigt",I36=""),"Erledigt-Datum fehlt",IF(AND(L36&lt;&gt;"Erledigt",I36&lt;&gt;""),"Status/Datum prüfen",IF(AND(K36&lt;&gt;"",J36=""),"Sollstunden fehlen",""))))))</f>
        <v/>
      </c>
    </row>
    <row r="37" ht="28" customHeight="1">
      <c r="A37" s="24" t="n"/>
      <c r="B37" s="24" t="n"/>
      <c r="C37" s="24" t="n"/>
      <c r="D37" s="8">
        <f>IF(C37="","",IFERROR(VLOOKUP(C37,Parameter!$D$5:$E$10,2,FALSE),"Nicht gefunden"))</f>
        <v/>
      </c>
      <c r="E37" s="24" t="n"/>
      <c r="F37" s="24" t="n"/>
      <c r="G37" s="25" t="n"/>
      <c r="H37" s="25" t="n"/>
      <c r="I37" s="25" t="n"/>
      <c r="J37" s="26" t="n"/>
      <c r="K37" s="26" t="n"/>
      <c r="L37" s="27" t="n"/>
      <c r="M37" s="27" t="n"/>
      <c r="N37" s="28">
        <f>IF(OR(A37="",H37="",L37=""),"",IF(L37="Erledigt",0,H37-TODAY()))</f>
        <v/>
      </c>
      <c r="O37" s="29">
        <f>IF(OR(A37="",J37="",K37=""),"",K37-J37)</f>
        <v/>
      </c>
      <c r="P37" s="8">
        <f>IF(A37="","",IF(OR(B37="",C37="",E37="",F37="",G37="",H37="",J37="",L37=""),"Angaben fehlen",IF(L37="Erledigt","Abgeschlossen",IF(H37&lt;TODAY(),"Überfällig",IF(H37&lt;=TODAY()+Parameter!$B$5,"Bald fällig","Im Zeitplan")))))</f>
        <v/>
      </c>
      <c r="Q37" s="8">
        <f>IF(A37="","",IF(AND(G37&lt;&gt;"",H37&lt;&gt;"",H37&lt;G37),"Fälligkeit vor Start",IF(AND(I37&lt;&gt;"",G37&lt;&gt;"",I37&lt;G37),"Abschluss vor Start",IF(AND(L37="Erledigt",I37=""),"Erledigt-Datum fehlt",IF(AND(L37&lt;&gt;"Erledigt",I37&lt;&gt;""),"Status/Datum prüfen",IF(AND(K37&lt;&gt;"",J37=""),"Sollstunden fehlen",""))))))</f>
        <v/>
      </c>
    </row>
    <row r="38" ht="28" customHeight="1">
      <c r="A38" s="24" t="n"/>
      <c r="B38" s="24" t="n"/>
      <c r="C38" s="24" t="n"/>
      <c r="D38" s="13">
        <f>IF(C38="","",IFERROR(VLOOKUP(C38,Parameter!$D$5:$E$10,2,FALSE),"Nicht gefunden"))</f>
        <v/>
      </c>
      <c r="E38" s="24" t="n"/>
      <c r="F38" s="24" t="n"/>
      <c r="G38" s="25" t="n"/>
      <c r="H38" s="25" t="n"/>
      <c r="I38" s="25" t="n"/>
      <c r="J38" s="26" t="n"/>
      <c r="K38" s="26" t="n"/>
      <c r="L38" s="27" t="n"/>
      <c r="M38" s="27" t="n"/>
      <c r="N38" s="30">
        <f>IF(OR(A38="",H38="",L38=""),"",IF(L38="Erledigt",0,H38-TODAY()))</f>
        <v/>
      </c>
      <c r="O38" s="31">
        <f>IF(OR(A38="",J38="",K38=""),"",K38-J38)</f>
        <v/>
      </c>
      <c r="P38" s="13">
        <f>IF(A38="","",IF(OR(B38="",C38="",E38="",F38="",G38="",H38="",J38="",L38=""),"Angaben fehlen",IF(L38="Erledigt","Abgeschlossen",IF(H38&lt;TODAY(),"Überfällig",IF(H38&lt;=TODAY()+Parameter!$B$5,"Bald fällig","Im Zeitplan")))))</f>
        <v/>
      </c>
      <c r="Q38" s="13">
        <f>IF(A38="","",IF(AND(G38&lt;&gt;"",H38&lt;&gt;"",H38&lt;G38),"Fälligkeit vor Start",IF(AND(I38&lt;&gt;"",G38&lt;&gt;"",I38&lt;G38),"Abschluss vor Start",IF(AND(L38="Erledigt",I38=""),"Erledigt-Datum fehlt",IF(AND(L38&lt;&gt;"Erledigt",I38&lt;&gt;""),"Status/Datum prüfen",IF(AND(K38&lt;&gt;"",J38=""),"Sollstunden fehlen",""))))))</f>
        <v/>
      </c>
    </row>
    <row r="39" ht="28" customHeight="1">
      <c r="A39" s="24" t="n"/>
      <c r="B39" s="24" t="n"/>
      <c r="C39" s="24" t="n"/>
      <c r="D39" s="8">
        <f>IF(C39="","",IFERROR(VLOOKUP(C39,Parameter!$D$5:$E$10,2,FALSE),"Nicht gefunden"))</f>
        <v/>
      </c>
      <c r="E39" s="24" t="n"/>
      <c r="F39" s="24" t="n"/>
      <c r="G39" s="25" t="n"/>
      <c r="H39" s="25" t="n"/>
      <c r="I39" s="25" t="n"/>
      <c r="J39" s="26" t="n"/>
      <c r="K39" s="26" t="n"/>
      <c r="L39" s="27" t="n"/>
      <c r="M39" s="27" t="n"/>
      <c r="N39" s="28">
        <f>IF(OR(A39="",H39="",L39=""),"",IF(L39="Erledigt",0,H39-TODAY()))</f>
        <v/>
      </c>
      <c r="O39" s="29">
        <f>IF(OR(A39="",J39="",K39=""),"",K39-J39)</f>
        <v/>
      </c>
      <c r="P39" s="8">
        <f>IF(A39="","",IF(OR(B39="",C39="",E39="",F39="",G39="",H39="",J39="",L39=""),"Angaben fehlen",IF(L39="Erledigt","Abgeschlossen",IF(H39&lt;TODAY(),"Überfällig",IF(H39&lt;=TODAY()+Parameter!$B$5,"Bald fällig","Im Zeitplan")))))</f>
        <v/>
      </c>
      <c r="Q39" s="8">
        <f>IF(A39="","",IF(AND(G39&lt;&gt;"",H39&lt;&gt;"",H39&lt;G39),"Fälligkeit vor Start",IF(AND(I39&lt;&gt;"",G39&lt;&gt;"",I39&lt;G39),"Abschluss vor Start",IF(AND(L39="Erledigt",I39=""),"Erledigt-Datum fehlt",IF(AND(L39&lt;&gt;"Erledigt",I39&lt;&gt;""),"Status/Datum prüfen",IF(AND(K39&lt;&gt;"",J39=""),"Sollstunden fehlen",""))))))</f>
        <v/>
      </c>
    </row>
    <row r="40" ht="28" customHeight="1">
      <c r="A40" s="24" t="n"/>
      <c r="B40" s="24" t="n"/>
      <c r="C40" s="24" t="n"/>
      <c r="D40" s="13">
        <f>IF(C40="","",IFERROR(VLOOKUP(C40,Parameter!$D$5:$E$10,2,FALSE),"Nicht gefunden"))</f>
        <v/>
      </c>
      <c r="E40" s="24" t="n"/>
      <c r="F40" s="24" t="n"/>
      <c r="G40" s="25" t="n"/>
      <c r="H40" s="25" t="n"/>
      <c r="I40" s="25" t="n"/>
      <c r="J40" s="26" t="n"/>
      <c r="K40" s="26" t="n"/>
      <c r="L40" s="27" t="n"/>
      <c r="M40" s="27" t="n"/>
      <c r="N40" s="30">
        <f>IF(OR(A40="",H40="",L40=""),"",IF(L40="Erledigt",0,H40-TODAY()))</f>
        <v/>
      </c>
      <c r="O40" s="31">
        <f>IF(OR(A40="",J40="",K40=""),"",K40-J40)</f>
        <v/>
      </c>
      <c r="P40" s="13">
        <f>IF(A40="","",IF(OR(B40="",C40="",E40="",F40="",G40="",H40="",J40="",L40=""),"Angaben fehlen",IF(L40="Erledigt","Abgeschlossen",IF(H40&lt;TODAY(),"Überfällig",IF(H40&lt;=TODAY()+Parameter!$B$5,"Bald fällig","Im Zeitplan")))))</f>
        <v/>
      </c>
      <c r="Q40" s="13">
        <f>IF(A40="","",IF(AND(G40&lt;&gt;"",H40&lt;&gt;"",H40&lt;G40),"Fälligkeit vor Start",IF(AND(I40&lt;&gt;"",G40&lt;&gt;"",I40&lt;G40),"Abschluss vor Start",IF(AND(L40="Erledigt",I40=""),"Erledigt-Datum fehlt",IF(AND(L40&lt;&gt;"Erledigt",I40&lt;&gt;""),"Status/Datum prüfen",IF(AND(K40&lt;&gt;"",J40=""),"Sollstunden fehlen",""))))))</f>
        <v/>
      </c>
    </row>
    <row r="41" ht="28" customHeight="1">
      <c r="A41" s="24" t="n"/>
      <c r="B41" s="24" t="n"/>
      <c r="C41" s="24" t="n"/>
      <c r="D41" s="8">
        <f>IF(C41="","",IFERROR(VLOOKUP(C41,Parameter!$D$5:$E$10,2,FALSE),"Nicht gefunden"))</f>
        <v/>
      </c>
      <c r="E41" s="24" t="n"/>
      <c r="F41" s="24" t="n"/>
      <c r="G41" s="25" t="n"/>
      <c r="H41" s="25" t="n"/>
      <c r="I41" s="25" t="n"/>
      <c r="J41" s="26" t="n"/>
      <c r="K41" s="26" t="n"/>
      <c r="L41" s="27" t="n"/>
      <c r="M41" s="27" t="n"/>
      <c r="N41" s="28">
        <f>IF(OR(A41="",H41="",L41=""),"",IF(L41="Erledigt",0,H41-TODAY()))</f>
        <v/>
      </c>
      <c r="O41" s="29">
        <f>IF(OR(A41="",J41="",K41=""),"",K41-J41)</f>
        <v/>
      </c>
      <c r="P41" s="8">
        <f>IF(A41="","",IF(OR(B41="",C41="",E41="",F41="",G41="",H41="",J41="",L41=""),"Angaben fehlen",IF(L41="Erledigt","Abgeschlossen",IF(H41&lt;TODAY(),"Überfällig",IF(H41&lt;=TODAY()+Parameter!$B$5,"Bald fällig","Im Zeitplan")))))</f>
        <v/>
      </c>
      <c r="Q41" s="8">
        <f>IF(A41="","",IF(AND(G41&lt;&gt;"",H41&lt;&gt;"",H41&lt;G41),"Fälligkeit vor Start",IF(AND(I41&lt;&gt;"",G41&lt;&gt;"",I41&lt;G41),"Abschluss vor Start",IF(AND(L41="Erledigt",I41=""),"Erledigt-Datum fehlt",IF(AND(L41&lt;&gt;"Erledigt",I41&lt;&gt;""),"Status/Datum prüfen",IF(AND(K41&lt;&gt;"",J41=""),"Sollstunden fehlen",""))))))</f>
        <v/>
      </c>
    </row>
    <row r="42" ht="28" customHeight="1">
      <c r="A42" s="24" t="n"/>
      <c r="B42" s="24" t="n"/>
      <c r="C42" s="24" t="n"/>
      <c r="D42" s="13">
        <f>IF(C42="","",IFERROR(VLOOKUP(C42,Parameter!$D$5:$E$10,2,FALSE),"Nicht gefunden"))</f>
        <v/>
      </c>
      <c r="E42" s="24" t="n"/>
      <c r="F42" s="24" t="n"/>
      <c r="G42" s="25" t="n"/>
      <c r="H42" s="25" t="n"/>
      <c r="I42" s="25" t="n"/>
      <c r="J42" s="26" t="n"/>
      <c r="K42" s="26" t="n"/>
      <c r="L42" s="27" t="n"/>
      <c r="M42" s="27" t="n"/>
      <c r="N42" s="30">
        <f>IF(OR(A42="",H42="",L42=""),"",IF(L42="Erledigt",0,H42-TODAY()))</f>
        <v/>
      </c>
      <c r="O42" s="31">
        <f>IF(OR(A42="",J42="",K42=""),"",K42-J42)</f>
        <v/>
      </c>
      <c r="P42" s="13">
        <f>IF(A42="","",IF(OR(B42="",C42="",E42="",F42="",G42="",H42="",J42="",L42=""),"Angaben fehlen",IF(L42="Erledigt","Abgeschlossen",IF(H42&lt;TODAY(),"Überfällig",IF(H42&lt;=TODAY()+Parameter!$B$5,"Bald fällig","Im Zeitplan")))))</f>
        <v/>
      </c>
      <c r="Q42" s="13">
        <f>IF(A42="","",IF(AND(G42&lt;&gt;"",H42&lt;&gt;"",H42&lt;G42),"Fälligkeit vor Start",IF(AND(I42&lt;&gt;"",G42&lt;&gt;"",I42&lt;G42),"Abschluss vor Start",IF(AND(L42="Erledigt",I42=""),"Erledigt-Datum fehlt",IF(AND(L42&lt;&gt;"Erledigt",I42&lt;&gt;""),"Status/Datum prüfen",IF(AND(K42&lt;&gt;"",J42=""),"Sollstunden fehlen",""))))))</f>
        <v/>
      </c>
    </row>
    <row r="43" ht="28" customHeight="1">
      <c r="A43" s="24" t="n"/>
      <c r="B43" s="24" t="n"/>
      <c r="C43" s="24" t="n"/>
      <c r="D43" s="8">
        <f>IF(C43="","",IFERROR(VLOOKUP(C43,Parameter!$D$5:$E$10,2,FALSE),"Nicht gefunden"))</f>
        <v/>
      </c>
      <c r="E43" s="24" t="n"/>
      <c r="F43" s="24" t="n"/>
      <c r="G43" s="25" t="n"/>
      <c r="H43" s="25" t="n"/>
      <c r="I43" s="25" t="n"/>
      <c r="J43" s="26" t="n"/>
      <c r="K43" s="26" t="n"/>
      <c r="L43" s="27" t="n"/>
      <c r="M43" s="27" t="n"/>
      <c r="N43" s="28">
        <f>IF(OR(A43="",H43="",L43=""),"",IF(L43="Erledigt",0,H43-TODAY()))</f>
        <v/>
      </c>
      <c r="O43" s="29">
        <f>IF(OR(A43="",J43="",K43=""),"",K43-J43)</f>
        <v/>
      </c>
      <c r="P43" s="8">
        <f>IF(A43="","",IF(OR(B43="",C43="",E43="",F43="",G43="",H43="",J43="",L43=""),"Angaben fehlen",IF(L43="Erledigt","Abgeschlossen",IF(H43&lt;TODAY(),"Überfällig",IF(H43&lt;=TODAY()+Parameter!$B$5,"Bald fällig","Im Zeitplan")))))</f>
        <v/>
      </c>
      <c r="Q43" s="8">
        <f>IF(A43="","",IF(AND(G43&lt;&gt;"",H43&lt;&gt;"",H43&lt;G43),"Fälligkeit vor Start",IF(AND(I43&lt;&gt;"",G43&lt;&gt;"",I43&lt;G43),"Abschluss vor Start",IF(AND(L43="Erledigt",I43=""),"Erledigt-Datum fehlt",IF(AND(L43&lt;&gt;"Erledigt",I43&lt;&gt;""),"Status/Datum prüfen",IF(AND(K43&lt;&gt;"",J43=""),"Sollstunden fehlen",""))))))</f>
        <v/>
      </c>
    </row>
    <row r="44" ht="28" customHeight="1">
      <c r="A44" s="24" t="n"/>
      <c r="B44" s="24" t="n"/>
      <c r="C44" s="24" t="n"/>
      <c r="D44" s="13">
        <f>IF(C44="","",IFERROR(VLOOKUP(C44,Parameter!$D$5:$E$10,2,FALSE),"Nicht gefunden"))</f>
        <v/>
      </c>
      <c r="E44" s="24" t="n"/>
      <c r="F44" s="24" t="n"/>
      <c r="G44" s="25" t="n"/>
      <c r="H44" s="25" t="n"/>
      <c r="I44" s="25" t="n"/>
      <c r="J44" s="26" t="n"/>
      <c r="K44" s="26" t="n"/>
      <c r="L44" s="27" t="n"/>
      <c r="M44" s="27" t="n"/>
      <c r="N44" s="30">
        <f>IF(OR(A44="",H44="",L44=""),"",IF(L44="Erledigt",0,H44-TODAY()))</f>
        <v/>
      </c>
      <c r="O44" s="31">
        <f>IF(OR(A44="",J44="",K44=""),"",K44-J44)</f>
        <v/>
      </c>
      <c r="P44" s="13">
        <f>IF(A44="","",IF(OR(B44="",C44="",E44="",F44="",G44="",H44="",J44="",L44=""),"Angaben fehlen",IF(L44="Erledigt","Abgeschlossen",IF(H44&lt;TODAY(),"Überfällig",IF(H44&lt;=TODAY()+Parameter!$B$5,"Bald fällig","Im Zeitplan")))))</f>
        <v/>
      </c>
      <c r="Q44" s="13">
        <f>IF(A44="","",IF(AND(G44&lt;&gt;"",H44&lt;&gt;"",H44&lt;G44),"Fälligkeit vor Start",IF(AND(I44&lt;&gt;"",G44&lt;&gt;"",I44&lt;G44),"Abschluss vor Start",IF(AND(L44="Erledigt",I44=""),"Erledigt-Datum fehlt",IF(AND(L44&lt;&gt;"Erledigt",I44&lt;&gt;""),"Status/Datum prüfen",IF(AND(K44&lt;&gt;"",J44=""),"Sollstunden fehlen",""))))))</f>
        <v/>
      </c>
    </row>
    <row r="45" ht="28" customHeight="1">
      <c r="A45" s="24" t="n"/>
      <c r="B45" s="24" t="n"/>
      <c r="C45" s="24" t="n"/>
      <c r="D45" s="8">
        <f>IF(C45="","",IFERROR(VLOOKUP(C45,Parameter!$D$5:$E$10,2,FALSE),"Nicht gefunden"))</f>
        <v/>
      </c>
      <c r="E45" s="24" t="n"/>
      <c r="F45" s="24" t="n"/>
      <c r="G45" s="25" t="n"/>
      <c r="H45" s="25" t="n"/>
      <c r="I45" s="25" t="n"/>
      <c r="J45" s="26" t="n"/>
      <c r="K45" s="26" t="n"/>
      <c r="L45" s="27" t="n"/>
      <c r="M45" s="27" t="n"/>
      <c r="N45" s="28">
        <f>IF(OR(A45="",H45="",L45=""),"",IF(L45="Erledigt",0,H45-TODAY()))</f>
        <v/>
      </c>
      <c r="O45" s="29">
        <f>IF(OR(A45="",J45="",K45=""),"",K45-J45)</f>
        <v/>
      </c>
      <c r="P45" s="8">
        <f>IF(A45="","",IF(OR(B45="",C45="",E45="",F45="",G45="",H45="",J45="",L45=""),"Angaben fehlen",IF(L45="Erledigt","Abgeschlossen",IF(H45&lt;TODAY(),"Überfällig",IF(H45&lt;=TODAY()+Parameter!$B$5,"Bald fällig","Im Zeitplan")))))</f>
        <v/>
      </c>
      <c r="Q45" s="8">
        <f>IF(A45="","",IF(AND(G45&lt;&gt;"",H45&lt;&gt;"",H45&lt;G45),"Fälligkeit vor Start",IF(AND(I45&lt;&gt;"",G45&lt;&gt;"",I45&lt;G45),"Abschluss vor Start",IF(AND(L45="Erledigt",I45=""),"Erledigt-Datum fehlt",IF(AND(L45&lt;&gt;"Erledigt",I45&lt;&gt;""),"Status/Datum prüfen",IF(AND(K45&lt;&gt;"",J45=""),"Sollstunden fehlen",""))))))</f>
        <v/>
      </c>
    </row>
    <row r="46" ht="28" customHeight="1">
      <c r="A46" s="24" t="n"/>
      <c r="B46" s="24" t="n"/>
      <c r="C46" s="24" t="n"/>
      <c r="D46" s="13">
        <f>IF(C46="","",IFERROR(VLOOKUP(C46,Parameter!$D$5:$E$10,2,FALSE),"Nicht gefunden"))</f>
        <v/>
      </c>
      <c r="E46" s="24" t="n"/>
      <c r="F46" s="24" t="n"/>
      <c r="G46" s="25" t="n"/>
      <c r="H46" s="25" t="n"/>
      <c r="I46" s="25" t="n"/>
      <c r="J46" s="26" t="n"/>
      <c r="K46" s="26" t="n"/>
      <c r="L46" s="27" t="n"/>
      <c r="M46" s="27" t="n"/>
      <c r="N46" s="30">
        <f>IF(OR(A46="",H46="",L46=""),"",IF(L46="Erledigt",0,H46-TODAY()))</f>
        <v/>
      </c>
      <c r="O46" s="31">
        <f>IF(OR(A46="",J46="",K46=""),"",K46-J46)</f>
        <v/>
      </c>
      <c r="P46" s="13">
        <f>IF(A46="","",IF(OR(B46="",C46="",E46="",F46="",G46="",H46="",J46="",L46=""),"Angaben fehlen",IF(L46="Erledigt","Abgeschlossen",IF(H46&lt;TODAY(),"Überfällig",IF(H46&lt;=TODAY()+Parameter!$B$5,"Bald fällig","Im Zeitplan")))))</f>
        <v/>
      </c>
      <c r="Q46" s="13">
        <f>IF(A46="","",IF(AND(G46&lt;&gt;"",H46&lt;&gt;"",H46&lt;G46),"Fälligkeit vor Start",IF(AND(I46&lt;&gt;"",G46&lt;&gt;"",I46&lt;G46),"Abschluss vor Start",IF(AND(L46="Erledigt",I46=""),"Erledigt-Datum fehlt",IF(AND(L46&lt;&gt;"Erledigt",I46&lt;&gt;""),"Status/Datum prüfen",IF(AND(K46&lt;&gt;"",J46=""),"Sollstunden fehlen",""))))))</f>
        <v/>
      </c>
    </row>
    <row r="47" ht="28" customHeight="1">
      <c r="A47" s="24" t="n"/>
      <c r="B47" s="24" t="n"/>
      <c r="C47" s="24" t="n"/>
      <c r="D47" s="8">
        <f>IF(C47="","",IFERROR(VLOOKUP(C47,Parameter!$D$5:$E$10,2,FALSE),"Nicht gefunden"))</f>
        <v/>
      </c>
      <c r="E47" s="24" t="n"/>
      <c r="F47" s="24" t="n"/>
      <c r="G47" s="25" t="n"/>
      <c r="H47" s="25" t="n"/>
      <c r="I47" s="25" t="n"/>
      <c r="J47" s="26" t="n"/>
      <c r="K47" s="26" t="n"/>
      <c r="L47" s="27" t="n"/>
      <c r="M47" s="27" t="n"/>
      <c r="N47" s="28">
        <f>IF(OR(A47="",H47="",L47=""),"",IF(L47="Erledigt",0,H47-TODAY()))</f>
        <v/>
      </c>
      <c r="O47" s="29">
        <f>IF(OR(A47="",J47="",K47=""),"",K47-J47)</f>
        <v/>
      </c>
      <c r="P47" s="8">
        <f>IF(A47="","",IF(OR(B47="",C47="",E47="",F47="",G47="",H47="",J47="",L47=""),"Angaben fehlen",IF(L47="Erledigt","Abgeschlossen",IF(H47&lt;TODAY(),"Überfällig",IF(H47&lt;=TODAY()+Parameter!$B$5,"Bald fällig","Im Zeitplan")))))</f>
        <v/>
      </c>
      <c r="Q47" s="8">
        <f>IF(A47="","",IF(AND(G47&lt;&gt;"",H47&lt;&gt;"",H47&lt;G47),"Fälligkeit vor Start",IF(AND(I47&lt;&gt;"",G47&lt;&gt;"",I47&lt;G47),"Abschluss vor Start",IF(AND(L47="Erledigt",I47=""),"Erledigt-Datum fehlt",IF(AND(L47&lt;&gt;"Erledigt",I47&lt;&gt;""),"Status/Datum prüfen",IF(AND(K47&lt;&gt;"",J47=""),"Sollstunden fehlen",""))))))</f>
        <v/>
      </c>
    </row>
    <row r="48" ht="28" customHeight="1">
      <c r="A48" s="24" t="n"/>
      <c r="B48" s="24" t="n"/>
      <c r="C48" s="24" t="n"/>
      <c r="D48" s="13">
        <f>IF(C48="","",IFERROR(VLOOKUP(C48,Parameter!$D$5:$E$10,2,FALSE),"Nicht gefunden"))</f>
        <v/>
      </c>
      <c r="E48" s="24" t="n"/>
      <c r="F48" s="24" t="n"/>
      <c r="G48" s="25" t="n"/>
      <c r="H48" s="25" t="n"/>
      <c r="I48" s="25" t="n"/>
      <c r="J48" s="26" t="n"/>
      <c r="K48" s="26" t="n"/>
      <c r="L48" s="27" t="n"/>
      <c r="M48" s="27" t="n"/>
      <c r="N48" s="30">
        <f>IF(OR(A48="",H48="",L48=""),"",IF(L48="Erledigt",0,H48-TODAY()))</f>
        <v/>
      </c>
      <c r="O48" s="31">
        <f>IF(OR(A48="",J48="",K48=""),"",K48-J48)</f>
        <v/>
      </c>
      <c r="P48" s="13">
        <f>IF(A48="","",IF(OR(B48="",C48="",E48="",F48="",G48="",H48="",J48="",L48=""),"Angaben fehlen",IF(L48="Erledigt","Abgeschlossen",IF(H48&lt;TODAY(),"Überfällig",IF(H48&lt;=TODAY()+Parameter!$B$5,"Bald fällig","Im Zeitplan")))))</f>
        <v/>
      </c>
      <c r="Q48" s="13">
        <f>IF(A48="","",IF(AND(G48&lt;&gt;"",H48&lt;&gt;"",H48&lt;G48),"Fälligkeit vor Start",IF(AND(I48&lt;&gt;"",G48&lt;&gt;"",I48&lt;G48),"Abschluss vor Start",IF(AND(L48="Erledigt",I48=""),"Erledigt-Datum fehlt",IF(AND(L48&lt;&gt;"Erledigt",I48&lt;&gt;""),"Status/Datum prüfen",IF(AND(K48&lt;&gt;"",J48=""),"Sollstunden fehlen",""))))))</f>
        <v/>
      </c>
    </row>
    <row r="49" ht="28" customHeight="1">
      <c r="A49" s="24" t="n"/>
      <c r="B49" s="24" t="n"/>
      <c r="C49" s="24" t="n"/>
      <c r="D49" s="8">
        <f>IF(C49="","",IFERROR(VLOOKUP(C49,Parameter!$D$5:$E$10,2,FALSE),"Nicht gefunden"))</f>
        <v/>
      </c>
      <c r="E49" s="24" t="n"/>
      <c r="F49" s="24" t="n"/>
      <c r="G49" s="25" t="n"/>
      <c r="H49" s="25" t="n"/>
      <c r="I49" s="25" t="n"/>
      <c r="J49" s="26" t="n"/>
      <c r="K49" s="26" t="n"/>
      <c r="L49" s="27" t="n"/>
      <c r="M49" s="27" t="n"/>
      <c r="N49" s="28">
        <f>IF(OR(A49="",H49="",L49=""),"",IF(L49="Erledigt",0,H49-TODAY()))</f>
        <v/>
      </c>
      <c r="O49" s="29">
        <f>IF(OR(A49="",J49="",K49=""),"",K49-J49)</f>
        <v/>
      </c>
      <c r="P49" s="8">
        <f>IF(A49="","",IF(OR(B49="",C49="",E49="",F49="",G49="",H49="",J49="",L49=""),"Angaben fehlen",IF(L49="Erledigt","Abgeschlossen",IF(H49&lt;TODAY(),"Überfällig",IF(H49&lt;=TODAY()+Parameter!$B$5,"Bald fällig","Im Zeitplan")))))</f>
        <v/>
      </c>
      <c r="Q49" s="8">
        <f>IF(A49="","",IF(AND(G49&lt;&gt;"",H49&lt;&gt;"",H49&lt;G49),"Fälligkeit vor Start",IF(AND(I49&lt;&gt;"",G49&lt;&gt;"",I49&lt;G49),"Abschluss vor Start",IF(AND(L49="Erledigt",I49=""),"Erledigt-Datum fehlt",IF(AND(L49&lt;&gt;"Erledigt",I49&lt;&gt;""),"Status/Datum prüfen",IF(AND(K49&lt;&gt;"",J49=""),"Sollstunden fehlen",""))))))</f>
        <v/>
      </c>
    </row>
    <row r="50" ht="28" customHeight="1">
      <c r="A50" s="24" t="n"/>
      <c r="B50" s="24" t="n"/>
      <c r="C50" s="24" t="n"/>
      <c r="D50" s="13">
        <f>IF(C50="","",IFERROR(VLOOKUP(C50,Parameter!$D$5:$E$10,2,FALSE),"Nicht gefunden"))</f>
        <v/>
      </c>
      <c r="E50" s="24" t="n"/>
      <c r="F50" s="24" t="n"/>
      <c r="G50" s="25" t="n"/>
      <c r="H50" s="25" t="n"/>
      <c r="I50" s="25" t="n"/>
      <c r="J50" s="26" t="n"/>
      <c r="K50" s="26" t="n"/>
      <c r="L50" s="27" t="n"/>
      <c r="M50" s="27" t="n"/>
      <c r="N50" s="30">
        <f>IF(OR(A50="",H50="",L50=""),"",IF(L50="Erledigt",0,H50-TODAY()))</f>
        <v/>
      </c>
      <c r="O50" s="31">
        <f>IF(OR(A50="",J50="",K50=""),"",K50-J50)</f>
        <v/>
      </c>
      <c r="P50" s="13">
        <f>IF(A50="","",IF(OR(B50="",C50="",E50="",F50="",G50="",H50="",J50="",L50=""),"Angaben fehlen",IF(L50="Erledigt","Abgeschlossen",IF(H50&lt;TODAY(),"Überfällig",IF(H50&lt;=TODAY()+Parameter!$B$5,"Bald fällig","Im Zeitplan")))))</f>
        <v/>
      </c>
      <c r="Q50" s="13">
        <f>IF(A50="","",IF(AND(G50&lt;&gt;"",H50&lt;&gt;"",H50&lt;G50),"Fälligkeit vor Start",IF(AND(I50&lt;&gt;"",G50&lt;&gt;"",I50&lt;G50),"Abschluss vor Start",IF(AND(L50="Erledigt",I50=""),"Erledigt-Datum fehlt",IF(AND(L50&lt;&gt;"Erledigt",I50&lt;&gt;""),"Status/Datum prüfen",IF(AND(K50&lt;&gt;"",J50=""),"Sollstunden fehlen",""))))))</f>
        <v/>
      </c>
    </row>
    <row r="51" ht="28" customHeight="1">
      <c r="A51" s="24" t="n"/>
      <c r="B51" s="24" t="n"/>
      <c r="C51" s="24" t="n"/>
      <c r="D51" s="8">
        <f>IF(C51="","",IFERROR(VLOOKUP(C51,Parameter!$D$5:$E$10,2,FALSE),"Nicht gefunden"))</f>
        <v/>
      </c>
      <c r="E51" s="24" t="n"/>
      <c r="F51" s="24" t="n"/>
      <c r="G51" s="25" t="n"/>
      <c r="H51" s="25" t="n"/>
      <c r="I51" s="25" t="n"/>
      <c r="J51" s="26" t="n"/>
      <c r="K51" s="26" t="n"/>
      <c r="L51" s="27" t="n"/>
      <c r="M51" s="27" t="n"/>
      <c r="N51" s="28">
        <f>IF(OR(A51="",H51="",L51=""),"",IF(L51="Erledigt",0,H51-TODAY()))</f>
        <v/>
      </c>
      <c r="O51" s="29">
        <f>IF(OR(A51="",J51="",K51=""),"",K51-J51)</f>
        <v/>
      </c>
      <c r="P51" s="8">
        <f>IF(A51="","",IF(OR(B51="",C51="",E51="",F51="",G51="",H51="",J51="",L51=""),"Angaben fehlen",IF(L51="Erledigt","Abgeschlossen",IF(H51&lt;TODAY(),"Überfällig",IF(H51&lt;=TODAY()+Parameter!$B$5,"Bald fällig","Im Zeitplan")))))</f>
        <v/>
      </c>
      <c r="Q51" s="8">
        <f>IF(A51="","",IF(AND(G51&lt;&gt;"",H51&lt;&gt;"",H51&lt;G51),"Fälligkeit vor Start",IF(AND(I51&lt;&gt;"",G51&lt;&gt;"",I51&lt;G51),"Abschluss vor Start",IF(AND(L51="Erledigt",I51=""),"Erledigt-Datum fehlt",IF(AND(L51&lt;&gt;"Erledigt",I51&lt;&gt;""),"Status/Datum prüfen",IF(AND(K51&lt;&gt;"",J51=""),"Sollstunden fehlen",""))))))</f>
        <v/>
      </c>
    </row>
    <row r="52" ht="28" customHeight="1">
      <c r="A52" s="24" t="n"/>
      <c r="B52" s="24" t="n"/>
      <c r="C52" s="24" t="n"/>
      <c r="D52" s="13">
        <f>IF(C52="","",IFERROR(VLOOKUP(C52,Parameter!$D$5:$E$10,2,FALSE),"Nicht gefunden"))</f>
        <v/>
      </c>
      <c r="E52" s="24" t="n"/>
      <c r="F52" s="24" t="n"/>
      <c r="G52" s="25" t="n"/>
      <c r="H52" s="25" t="n"/>
      <c r="I52" s="25" t="n"/>
      <c r="J52" s="26" t="n"/>
      <c r="K52" s="26" t="n"/>
      <c r="L52" s="27" t="n"/>
      <c r="M52" s="27" t="n"/>
      <c r="N52" s="30">
        <f>IF(OR(A52="",H52="",L52=""),"",IF(L52="Erledigt",0,H52-TODAY()))</f>
        <v/>
      </c>
      <c r="O52" s="31">
        <f>IF(OR(A52="",J52="",K52=""),"",K52-J52)</f>
        <v/>
      </c>
      <c r="P52" s="13">
        <f>IF(A52="","",IF(OR(B52="",C52="",E52="",F52="",G52="",H52="",J52="",L52=""),"Angaben fehlen",IF(L52="Erledigt","Abgeschlossen",IF(H52&lt;TODAY(),"Überfällig",IF(H52&lt;=TODAY()+Parameter!$B$5,"Bald fällig","Im Zeitplan")))))</f>
        <v/>
      </c>
      <c r="Q52" s="13">
        <f>IF(A52="","",IF(AND(G52&lt;&gt;"",H52&lt;&gt;"",H52&lt;G52),"Fälligkeit vor Start",IF(AND(I52&lt;&gt;"",G52&lt;&gt;"",I52&lt;G52),"Abschluss vor Start",IF(AND(L52="Erledigt",I52=""),"Erledigt-Datum fehlt",IF(AND(L52&lt;&gt;"Erledigt",I52&lt;&gt;""),"Status/Datum prüfen",IF(AND(K52&lt;&gt;"",J52=""),"Sollstunden fehlen",""))))))</f>
        <v/>
      </c>
    </row>
    <row r="53" ht="28" customHeight="1">
      <c r="A53" s="24" t="n"/>
      <c r="B53" s="24" t="n"/>
      <c r="C53" s="24" t="n"/>
      <c r="D53" s="8">
        <f>IF(C53="","",IFERROR(VLOOKUP(C53,Parameter!$D$5:$E$10,2,FALSE),"Nicht gefunden"))</f>
        <v/>
      </c>
      <c r="E53" s="24" t="n"/>
      <c r="F53" s="24" t="n"/>
      <c r="G53" s="25" t="n"/>
      <c r="H53" s="25" t="n"/>
      <c r="I53" s="25" t="n"/>
      <c r="J53" s="26" t="n"/>
      <c r="K53" s="26" t="n"/>
      <c r="L53" s="27" t="n"/>
      <c r="M53" s="27" t="n"/>
      <c r="N53" s="28">
        <f>IF(OR(A53="",H53="",L53=""),"",IF(L53="Erledigt",0,H53-TODAY()))</f>
        <v/>
      </c>
      <c r="O53" s="29">
        <f>IF(OR(A53="",J53="",K53=""),"",K53-J53)</f>
        <v/>
      </c>
      <c r="P53" s="8">
        <f>IF(A53="","",IF(OR(B53="",C53="",E53="",F53="",G53="",H53="",J53="",L53=""),"Angaben fehlen",IF(L53="Erledigt","Abgeschlossen",IF(H53&lt;TODAY(),"Überfällig",IF(H53&lt;=TODAY()+Parameter!$B$5,"Bald fällig","Im Zeitplan")))))</f>
        <v/>
      </c>
      <c r="Q53" s="8">
        <f>IF(A53="","",IF(AND(G53&lt;&gt;"",H53&lt;&gt;"",H53&lt;G53),"Fälligkeit vor Start",IF(AND(I53&lt;&gt;"",G53&lt;&gt;"",I53&lt;G53),"Abschluss vor Start",IF(AND(L53="Erledigt",I53=""),"Erledigt-Datum fehlt",IF(AND(L53&lt;&gt;"Erledigt",I53&lt;&gt;""),"Status/Datum prüfen",IF(AND(K53&lt;&gt;"",J53=""),"Sollstunden fehlen",""))))))</f>
        <v/>
      </c>
    </row>
    <row r="54" ht="28" customHeight="1">
      <c r="A54" s="24" t="n"/>
      <c r="B54" s="24" t="n"/>
      <c r="C54" s="24" t="n"/>
      <c r="D54" s="13">
        <f>IF(C54="","",IFERROR(VLOOKUP(C54,Parameter!$D$5:$E$10,2,FALSE),"Nicht gefunden"))</f>
        <v/>
      </c>
      <c r="E54" s="24" t="n"/>
      <c r="F54" s="24" t="n"/>
      <c r="G54" s="25" t="n"/>
      <c r="H54" s="25" t="n"/>
      <c r="I54" s="25" t="n"/>
      <c r="J54" s="26" t="n"/>
      <c r="K54" s="26" t="n"/>
      <c r="L54" s="27" t="n"/>
      <c r="M54" s="27" t="n"/>
      <c r="N54" s="30">
        <f>IF(OR(A54="",H54="",L54=""),"",IF(L54="Erledigt",0,H54-TODAY()))</f>
        <v/>
      </c>
      <c r="O54" s="31">
        <f>IF(OR(A54="",J54="",K54=""),"",K54-J54)</f>
        <v/>
      </c>
      <c r="P54" s="13">
        <f>IF(A54="","",IF(OR(B54="",C54="",E54="",F54="",G54="",H54="",J54="",L54=""),"Angaben fehlen",IF(L54="Erledigt","Abgeschlossen",IF(H54&lt;TODAY(),"Überfällig",IF(H54&lt;=TODAY()+Parameter!$B$5,"Bald fällig","Im Zeitplan")))))</f>
        <v/>
      </c>
      <c r="Q54" s="13">
        <f>IF(A54="","",IF(AND(G54&lt;&gt;"",H54&lt;&gt;"",H54&lt;G54),"Fälligkeit vor Start",IF(AND(I54&lt;&gt;"",G54&lt;&gt;"",I54&lt;G54),"Abschluss vor Start",IF(AND(L54="Erledigt",I54=""),"Erledigt-Datum fehlt",IF(AND(L54&lt;&gt;"Erledigt",I54&lt;&gt;""),"Status/Datum prüfen",IF(AND(K54&lt;&gt;"",J54=""),"Sollstunden fehlen",""))))))</f>
        <v/>
      </c>
    </row>
    <row r="55" ht="28" customHeight="1">
      <c r="A55" s="24" t="n"/>
      <c r="B55" s="24" t="n"/>
      <c r="C55" s="24" t="n"/>
      <c r="D55" s="8">
        <f>IF(C55="","",IFERROR(VLOOKUP(C55,Parameter!$D$5:$E$10,2,FALSE),"Nicht gefunden"))</f>
        <v/>
      </c>
      <c r="E55" s="24" t="n"/>
      <c r="F55" s="24" t="n"/>
      <c r="G55" s="25" t="n"/>
      <c r="H55" s="25" t="n"/>
      <c r="I55" s="25" t="n"/>
      <c r="J55" s="26" t="n"/>
      <c r="K55" s="26" t="n"/>
      <c r="L55" s="27" t="n"/>
      <c r="M55" s="27" t="n"/>
      <c r="N55" s="28">
        <f>IF(OR(A55="",H55="",L55=""),"",IF(L55="Erledigt",0,H55-TODAY()))</f>
        <v/>
      </c>
      <c r="O55" s="29">
        <f>IF(OR(A55="",J55="",K55=""),"",K55-J55)</f>
        <v/>
      </c>
      <c r="P55" s="8">
        <f>IF(A55="","",IF(OR(B55="",C55="",E55="",F55="",G55="",H55="",J55="",L55=""),"Angaben fehlen",IF(L55="Erledigt","Abgeschlossen",IF(H55&lt;TODAY(),"Überfällig",IF(H55&lt;=TODAY()+Parameter!$B$5,"Bald fällig","Im Zeitplan")))))</f>
        <v/>
      </c>
      <c r="Q55" s="8">
        <f>IF(A55="","",IF(AND(G55&lt;&gt;"",H55&lt;&gt;"",H55&lt;G55),"Fälligkeit vor Start",IF(AND(I55&lt;&gt;"",G55&lt;&gt;"",I55&lt;G55),"Abschluss vor Start",IF(AND(L55="Erledigt",I55=""),"Erledigt-Datum fehlt",IF(AND(L55&lt;&gt;"Erledigt",I55&lt;&gt;""),"Status/Datum prüfen",IF(AND(K55&lt;&gt;"",J55=""),"Sollstunden fehlen",""))))))</f>
        <v/>
      </c>
    </row>
    <row r="56" ht="28" customHeight="1">
      <c r="A56" s="24" t="n"/>
      <c r="B56" s="24" t="n"/>
      <c r="C56" s="24" t="n"/>
      <c r="D56" s="13">
        <f>IF(C56="","",IFERROR(VLOOKUP(C56,Parameter!$D$5:$E$10,2,FALSE),"Nicht gefunden"))</f>
        <v/>
      </c>
      <c r="E56" s="24" t="n"/>
      <c r="F56" s="24" t="n"/>
      <c r="G56" s="25" t="n"/>
      <c r="H56" s="25" t="n"/>
      <c r="I56" s="25" t="n"/>
      <c r="J56" s="26" t="n"/>
      <c r="K56" s="26" t="n"/>
      <c r="L56" s="27" t="n"/>
      <c r="M56" s="27" t="n"/>
      <c r="N56" s="30">
        <f>IF(OR(A56="",H56="",L56=""),"",IF(L56="Erledigt",0,H56-TODAY()))</f>
        <v/>
      </c>
      <c r="O56" s="31">
        <f>IF(OR(A56="",J56="",K56=""),"",K56-J56)</f>
        <v/>
      </c>
      <c r="P56" s="13">
        <f>IF(A56="","",IF(OR(B56="",C56="",E56="",F56="",G56="",H56="",J56="",L56=""),"Angaben fehlen",IF(L56="Erledigt","Abgeschlossen",IF(H56&lt;TODAY(),"Überfällig",IF(H56&lt;=TODAY()+Parameter!$B$5,"Bald fällig","Im Zeitplan")))))</f>
        <v/>
      </c>
      <c r="Q56" s="13">
        <f>IF(A56="","",IF(AND(G56&lt;&gt;"",H56&lt;&gt;"",H56&lt;G56),"Fälligkeit vor Start",IF(AND(I56&lt;&gt;"",G56&lt;&gt;"",I56&lt;G56),"Abschluss vor Start",IF(AND(L56="Erledigt",I56=""),"Erledigt-Datum fehlt",IF(AND(L56&lt;&gt;"Erledigt",I56&lt;&gt;""),"Status/Datum prüfen",IF(AND(K56&lt;&gt;"",J56=""),"Sollstunden fehlen",""))))))</f>
        <v/>
      </c>
    </row>
    <row r="57" ht="28" customHeight="1">
      <c r="A57" s="24" t="n"/>
      <c r="B57" s="24" t="n"/>
      <c r="C57" s="24" t="n"/>
      <c r="D57" s="8">
        <f>IF(C57="","",IFERROR(VLOOKUP(C57,Parameter!$D$5:$E$10,2,FALSE),"Nicht gefunden"))</f>
        <v/>
      </c>
      <c r="E57" s="24" t="n"/>
      <c r="F57" s="24" t="n"/>
      <c r="G57" s="25" t="n"/>
      <c r="H57" s="25" t="n"/>
      <c r="I57" s="25" t="n"/>
      <c r="J57" s="26" t="n"/>
      <c r="K57" s="26" t="n"/>
      <c r="L57" s="27" t="n"/>
      <c r="M57" s="27" t="n"/>
      <c r="N57" s="28">
        <f>IF(OR(A57="",H57="",L57=""),"",IF(L57="Erledigt",0,H57-TODAY()))</f>
        <v/>
      </c>
      <c r="O57" s="29">
        <f>IF(OR(A57="",J57="",K57=""),"",K57-J57)</f>
        <v/>
      </c>
      <c r="P57" s="8">
        <f>IF(A57="","",IF(OR(B57="",C57="",E57="",F57="",G57="",H57="",J57="",L57=""),"Angaben fehlen",IF(L57="Erledigt","Abgeschlossen",IF(H57&lt;TODAY(),"Überfällig",IF(H57&lt;=TODAY()+Parameter!$B$5,"Bald fällig","Im Zeitplan")))))</f>
        <v/>
      </c>
      <c r="Q57" s="8">
        <f>IF(A57="","",IF(AND(G57&lt;&gt;"",H57&lt;&gt;"",H57&lt;G57),"Fälligkeit vor Start",IF(AND(I57&lt;&gt;"",G57&lt;&gt;"",I57&lt;G57),"Abschluss vor Start",IF(AND(L57="Erledigt",I57=""),"Erledigt-Datum fehlt",IF(AND(L57&lt;&gt;"Erledigt",I57&lt;&gt;""),"Status/Datum prüfen",IF(AND(K57&lt;&gt;"",J57=""),"Sollstunden fehlen",""))))))</f>
        <v/>
      </c>
    </row>
    <row r="58" ht="28" customHeight="1">
      <c r="A58" s="24" t="n"/>
      <c r="B58" s="24" t="n"/>
      <c r="C58" s="24" t="n"/>
      <c r="D58" s="13">
        <f>IF(C58="","",IFERROR(VLOOKUP(C58,Parameter!$D$5:$E$10,2,FALSE),"Nicht gefunden"))</f>
        <v/>
      </c>
      <c r="E58" s="24" t="n"/>
      <c r="F58" s="24" t="n"/>
      <c r="G58" s="25" t="n"/>
      <c r="H58" s="25" t="n"/>
      <c r="I58" s="25" t="n"/>
      <c r="J58" s="26" t="n"/>
      <c r="K58" s="26" t="n"/>
      <c r="L58" s="27" t="n"/>
      <c r="M58" s="27" t="n"/>
      <c r="N58" s="30">
        <f>IF(OR(A58="",H58="",L58=""),"",IF(L58="Erledigt",0,H58-TODAY()))</f>
        <v/>
      </c>
      <c r="O58" s="31">
        <f>IF(OR(A58="",J58="",K58=""),"",K58-J58)</f>
        <v/>
      </c>
      <c r="P58" s="13">
        <f>IF(A58="","",IF(OR(B58="",C58="",E58="",F58="",G58="",H58="",J58="",L58=""),"Angaben fehlen",IF(L58="Erledigt","Abgeschlossen",IF(H58&lt;TODAY(),"Überfällig",IF(H58&lt;=TODAY()+Parameter!$B$5,"Bald fällig","Im Zeitplan")))))</f>
        <v/>
      </c>
      <c r="Q58" s="13">
        <f>IF(A58="","",IF(AND(G58&lt;&gt;"",H58&lt;&gt;"",H58&lt;G58),"Fälligkeit vor Start",IF(AND(I58&lt;&gt;"",G58&lt;&gt;"",I58&lt;G58),"Abschluss vor Start",IF(AND(L58="Erledigt",I58=""),"Erledigt-Datum fehlt",IF(AND(L58&lt;&gt;"Erledigt",I58&lt;&gt;""),"Status/Datum prüfen",IF(AND(K58&lt;&gt;"",J58=""),"Sollstunden fehlen",""))))))</f>
        <v/>
      </c>
    </row>
    <row r="59" ht="28" customHeight="1">
      <c r="A59" s="24" t="n"/>
      <c r="B59" s="24" t="n"/>
      <c r="C59" s="24" t="n"/>
      <c r="D59" s="8">
        <f>IF(C59="","",IFERROR(VLOOKUP(C59,Parameter!$D$5:$E$10,2,FALSE),"Nicht gefunden"))</f>
        <v/>
      </c>
      <c r="E59" s="24" t="n"/>
      <c r="F59" s="24" t="n"/>
      <c r="G59" s="25" t="n"/>
      <c r="H59" s="25" t="n"/>
      <c r="I59" s="25" t="n"/>
      <c r="J59" s="26" t="n"/>
      <c r="K59" s="26" t="n"/>
      <c r="L59" s="27" t="n"/>
      <c r="M59" s="27" t="n"/>
      <c r="N59" s="28">
        <f>IF(OR(A59="",H59="",L59=""),"",IF(L59="Erledigt",0,H59-TODAY()))</f>
        <v/>
      </c>
      <c r="O59" s="29">
        <f>IF(OR(A59="",J59="",K59=""),"",K59-J59)</f>
        <v/>
      </c>
      <c r="P59" s="8">
        <f>IF(A59="","",IF(OR(B59="",C59="",E59="",F59="",G59="",H59="",J59="",L59=""),"Angaben fehlen",IF(L59="Erledigt","Abgeschlossen",IF(H59&lt;TODAY(),"Überfällig",IF(H59&lt;=TODAY()+Parameter!$B$5,"Bald fällig","Im Zeitplan")))))</f>
        <v/>
      </c>
      <c r="Q59" s="8">
        <f>IF(A59="","",IF(AND(G59&lt;&gt;"",H59&lt;&gt;"",H59&lt;G59),"Fälligkeit vor Start",IF(AND(I59&lt;&gt;"",G59&lt;&gt;"",I59&lt;G59),"Abschluss vor Start",IF(AND(L59="Erledigt",I59=""),"Erledigt-Datum fehlt",IF(AND(L59&lt;&gt;"Erledigt",I59&lt;&gt;""),"Status/Datum prüfen",IF(AND(K59&lt;&gt;"",J59=""),"Sollstunden fehlen",""))))))</f>
        <v/>
      </c>
    </row>
    <row r="60" ht="28" customHeight="1">
      <c r="A60" s="24" t="n"/>
      <c r="B60" s="24" t="n"/>
      <c r="C60" s="24" t="n"/>
      <c r="D60" s="13">
        <f>IF(C60="","",IFERROR(VLOOKUP(C60,Parameter!$D$5:$E$10,2,FALSE),"Nicht gefunden"))</f>
        <v/>
      </c>
      <c r="E60" s="24" t="n"/>
      <c r="F60" s="24" t="n"/>
      <c r="G60" s="25" t="n"/>
      <c r="H60" s="25" t="n"/>
      <c r="I60" s="25" t="n"/>
      <c r="J60" s="26" t="n"/>
      <c r="K60" s="26" t="n"/>
      <c r="L60" s="27" t="n"/>
      <c r="M60" s="27" t="n"/>
      <c r="N60" s="30">
        <f>IF(OR(A60="",H60="",L60=""),"",IF(L60="Erledigt",0,H60-TODAY()))</f>
        <v/>
      </c>
      <c r="O60" s="31">
        <f>IF(OR(A60="",J60="",K60=""),"",K60-J60)</f>
        <v/>
      </c>
      <c r="P60" s="13">
        <f>IF(A60="","",IF(OR(B60="",C60="",E60="",F60="",G60="",H60="",J60="",L60=""),"Angaben fehlen",IF(L60="Erledigt","Abgeschlossen",IF(H60&lt;TODAY(),"Überfällig",IF(H60&lt;=TODAY()+Parameter!$B$5,"Bald fällig","Im Zeitplan")))))</f>
        <v/>
      </c>
      <c r="Q60" s="13">
        <f>IF(A60="","",IF(AND(G60&lt;&gt;"",H60&lt;&gt;"",H60&lt;G60),"Fälligkeit vor Start",IF(AND(I60&lt;&gt;"",G60&lt;&gt;"",I60&lt;G60),"Abschluss vor Start",IF(AND(L60="Erledigt",I60=""),"Erledigt-Datum fehlt",IF(AND(L60&lt;&gt;"Erledigt",I60&lt;&gt;""),"Status/Datum prüfen",IF(AND(K60&lt;&gt;"",J60=""),"Sollstunden fehlen",""))))))</f>
        <v/>
      </c>
    </row>
    <row r="61" ht="28" customHeight="1">
      <c r="A61" s="24" t="n"/>
      <c r="B61" s="24" t="n"/>
      <c r="C61" s="24" t="n"/>
      <c r="D61" s="8">
        <f>IF(C61="","",IFERROR(VLOOKUP(C61,Parameter!$D$5:$E$10,2,FALSE),"Nicht gefunden"))</f>
        <v/>
      </c>
      <c r="E61" s="24" t="n"/>
      <c r="F61" s="24" t="n"/>
      <c r="G61" s="25" t="n"/>
      <c r="H61" s="25" t="n"/>
      <c r="I61" s="25" t="n"/>
      <c r="J61" s="26" t="n"/>
      <c r="K61" s="26" t="n"/>
      <c r="L61" s="27" t="n"/>
      <c r="M61" s="27" t="n"/>
      <c r="N61" s="28">
        <f>IF(OR(A61="",H61="",L61=""),"",IF(L61="Erledigt",0,H61-TODAY()))</f>
        <v/>
      </c>
      <c r="O61" s="29">
        <f>IF(OR(A61="",J61="",K61=""),"",K61-J61)</f>
        <v/>
      </c>
      <c r="P61" s="8">
        <f>IF(A61="","",IF(OR(B61="",C61="",E61="",F61="",G61="",H61="",J61="",L61=""),"Angaben fehlen",IF(L61="Erledigt","Abgeschlossen",IF(H61&lt;TODAY(),"Überfällig",IF(H61&lt;=TODAY()+Parameter!$B$5,"Bald fällig","Im Zeitplan")))))</f>
        <v/>
      </c>
      <c r="Q61" s="8">
        <f>IF(A61="","",IF(AND(G61&lt;&gt;"",H61&lt;&gt;"",H61&lt;G61),"Fälligkeit vor Start",IF(AND(I61&lt;&gt;"",G61&lt;&gt;"",I61&lt;G61),"Abschluss vor Start",IF(AND(L61="Erledigt",I61=""),"Erledigt-Datum fehlt",IF(AND(L61&lt;&gt;"Erledigt",I61&lt;&gt;""),"Status/Datum prüfen",IF(AND(K61&lt;&gt;"",J61=""),"Sollstunden fehlen",""))))))</f>
        <v/>
      </c>
    </row>
    <row r="62" ht="28" customHeight="1">
      <c r="A62" s="24" t="n"/>
      <c r="B62" s="24" t="n"/>
      <c r="C62" s="24" t="n"/>
      <c r="D62" s="13">
        <f>IF(C62="","",IFERROR(VLOOKUP(C62,Parameter!$D$5:$E$10,2,FALSE),"Nicht gefunden"))</f>
        <v/>
      </c>
      <c r="E62" s="24" t="n"/>
      <c r="F62" s="24" t="n"/>
      <c r="G62" s="25" t="n"/>
      <c r="H62" s="25" t="n"/>
      <c r="I62" s="25" t="n"/>
      <c r="J62" s="26" t="n"/>
      <c r="K62" s="26" t="n"/>
      <c r="L62" s="27" t="n"/>
      <c r="M62" s="27" t="n"/>
      <c r="N62" s="30">
        <f>IF(OR(A62="",H62="",L62=""),"",IF(L62="Erledigt",0,H62-TODAY()))</f>
        <v/>
      </c>
      <c r="O62" s="31">
        <f>IF(OR(A62="",J62="",K62=""),"",K62-J62)</f>
        <v/>
      </c>
      <c r="P62" s="13">
        <f>IF(A62="","",IF(OR(B62="",C62="",E62="",F62="",G62="",H62="",J62="",L62=""),"Angaben fehlen",IF(L62="Erledigt","Abgeschlossen",IF(H62&lt;TODAY(),"Überfällig",IF(H62&lt;=TODAY()+Parameter!$B$5,"Bald fällig","Im Zeitplan")))))</f>
        <v/>
      </c>
      <c r="Q62" s="13">
        <f>IF(A62="","",IF(AND(G62&lt;&gt;"",H62&lt;&gt;"",H62&lt;G62),"Fälligkeit vor Start",IF(AND(I62&lt;&gt;"",G62&lt;&gt;"",I62&lt;G62),"Abschluss vor Start",IF(AND(L62="Erledigt",I62=""),"Erledigt-Datum fehlt",IF(AND(L62&lt;&gt;"Erledigt",I62&lt;&gt;""),"Status/Datum prüfen",IF(AND(K62&lt;&gt;"",J62=""),"Sollstunden fehlen",""))))))</f>
        <v/>
      </c>
    </row>
    <row r="63" ht="28" customHeight="1">
      <c r="A63" s="24" t="n"/>
      <c r="B63" s="24" t="n"/>
      <c r="C63" s="24" t="n"/>
      <c r="D63" s="8">
        <f>IF(C63="","",IFERROR(VLOOKUP(C63,Parameter!$D$5:$E$10,2,FALSE),"Nicht gefunden"))</f>
        <v/>
      </c>
      <c r="E63" s="24" t="n"/>
      <c r="F63" s="24" t="n"/>
      <c r="G63" s="25" t="n"/>
      <c r="H63" s="25" t="n"/>
      <c r="I63" s="25" t="n"/>
      <c r="J63" s="26" t="n"/>
      <c r="K63" s="26" t="n"/>
      <c r="L63" s="27" t="n"/>
      <c r="M63" s="27" t="n"/>
      <c r="N63" s="28">
        <f>IF(OR(A63="",H63="",L63=""),"",IF(L63="Erledigt",0,H63-TODAY()))</f>
        <v/>
      </c>
      <c r="O63" s="29">
        <f>IF(OR(A63="",J63="",K63=""),"",K63-J63)</f>
        <v/>
      </c>
      <c r="P63" s="8">
        <f>IF(A63="","",IF(OR(B63="",C63="",E63="",F63="",G63="",H63="",J63="",L63=""),"Angaben fehlen",IF(L63="Erledigt","Abgeschlossen",IF(H63&lt;TODAY(),"Überfällig",IF(H63&lt;=TODAY()+Parameter!$B$5,"Bald fällig","Im Zeitplan")))))</f>
        <v/>
      </c>
      <c r="Q63" s="8">
        <f>IF(A63="","",IF(AND(G63&lt;&gt;"",H63&lt;&gt;"",H63&lt;G63),"Fälligkeit vor Start",IF(AND(I63&lt;&gt;"",G63&lt;&gt;"",I63&lt;G63),"Abschluss vor Start",IF(AND(L63="Erledigt",I63=""),"Erledigt-Datum fehlt",IF(AND(L63&lt;&gt;"Erledigt",I63&lt;&gt;""),"Status/Datum prüfen",IF(AND(K63&lt;&gt;"",J63=""),"Sollstunden fehlen",""))))))</f>
        <v/>
      </c>
    </row>
    <row r="64" ht="28" customHeight="1">
      <c r="A64" s="24" t="n"/>
      <c r="B64" s="24" t="n"/>
      <c r="C64" s="24" t="n"/>
      <c r="D64" s="13">
        <f>IF(C64="","",IFERROR(VLOOKUP(C64,Parameter!$D$5:$E$10,2,FALSE),"Nicht gefunden"))</f>
        <v/>
      </c>
      <c r="E64" s="24" t="n"/>
      <c r="F64" s="24" t="n"/>
      <c r="G64" s="25" t="n"/>
      <c r="H64" s="25" t="n"/>
      <c r="I64" s="25" t="n"/>
      <c r="J64" s="26" t="n"/>
      <c r="K64" s="26" t="n"/>
      <c r="L64" s="27" t="n"/>
      <c r="M64" s="27" t="n"/>
      <c r="N64" s="30">
        <f>IF(OR(A64="",H64="",L64=""),"",IF(L64="Erledigt",0,H64-TODAY()))</f>
        <v/>
      </c>
      <c r="O64" s="31">
        <f>IF(OR(A64="",J64="",K64=""),"",K64-J64)</f>
        <v/>
      </c>
      <c r="P64" s="13">
        <f>IF(A64="","",IF(OR(B64="",C64="",E64="",F64="",G64="",H64="",J64="",L64=""),"Angaben fehlen",IF(L64="Erledigt","Abgeschlossen",IF(H64&lt;TODAY(),"Überfällig",IF(H64&lt;=TODAY()+Parameter!$B$5,"Bald fällig","Im Zeitplan")))))</f>
        <v/>
      </c>
      <c r="Q64" s="13">
        <f>IF(A64="","",IF(AND(G64&lt;&gt;"",H64&lt;&gt;"",H64&lt;G64),"Fälligkeit vor Start",IF(AND(I64&lt;&gt;"",G64&lt;&gt;"",I64&lt;G64),"Abschluss vor Start",IF(AND(L64="Erledigt",I64=""),"Erledigt-Datum fehlt",IF(AND(L64&lt;&gt;"Erledigt",I64&lt;&gt;""),"Status/Datum prüfen",IF(AND(K64&lt;&gt;"",J64=""),"Sollstunden fehlen",""))))))</f>
        <v/>
      </c>
    </row>
    <row r="65" ht="28" customHeight="1">
      <c r="A65" s="24" t="n"/>
      <c r="B65" s="24" t="n"/>
      <c r="C65" s="24" t="n"/>
      <c r="D65" s="8">
        <f>IF(C65="","",IFERROR(VLOOKUP(C65,Parameter!$D$5:$E$10,2,FALSE),"Nicht gefunden"))</f>
        <v/>
      </c>
      <c r="E65" s="24" t="n"/>
      <c r="F65" s="24" t="n"/>
      <c r="G65" s="25" t="n"/>
      <c r="H65" s="25" t="n"/>
      <c r="I65" s="25" t="n"/>
      <c r="J65" s="26" t="n"/>
      <c r="K65" s="26" t="n"/>
      <c r="L65" s="27" t="n"/>
      <c r="M65" s="27" t="n"/>
      <c r="N65" s="28">
        <f>IF(OR(A65="",H65="",L65=""),"",IF(L65="Erledigt",0,H65-TODAY()))</f>
        <v/>
      </c>
      <c r="O65" s="29">
        <f>IF(OR(A65="",J65="",K65=""),"",K65-J65)</f>
        <v/>
      </c>
      <c r="P65" s="8">
        <f>IF(A65="","",IF(OR(B65="",C65="",E65="",F65="",G65="",H65="",J65="",L65=""),"Angaben fehlen",IF(L65="Erledigt","Abgeschlossen",IF(H65&lt;TODAY(),"Überfällig",IF(H65&lt;=TODAY()+Parameter!$B$5,"Bald fällig","Im Zeitplan")))))</f>
        <v/>
      </c>
      <c r="Q65" s="8">
        <f>IF(A65="","",IF(AND(G65&lt;&gt;"",H65&lt;&gt;"",H65&lt;G65),"Fälligkeit vor Start",IF(AND(I65&lt;&gt;"",G65&lt;&gt;"",I65&lt;G65),"Abschluss vor Start",IF(AND(L65="Erledigt",I65=""),"Erledigt-Datum fehlt",IF(AND(L65&lt;&gt;"Erledigt",I65&lt;&gt;""),"Status/Datum prüfen",IF(AND(K65&lt;&gt;"",J65=""),"Sollstunden fehlen",""))))))</f>
        <v/>
      </c>
    </row>
    <row r="66" ht="28" customHeight="1">
      <c r="A66" s="24" t="n"/>
      <c r="B66" s="24" t="n"/>
      <c r="C66" s="24" t="n"/>
      <c r="D66" s="13">
        <f>IF(C66="","",IFERROR(VLOOKUP(C66,Parameter!$D$5:$E$10,2,FALSE),"Nicht gefunden"))</f>
        <v/>
      </c>
      <c r="E66" s="24" t="n"/>
      <c r="F66" s="24" t="n"/>
      <c r="G66" s="25" t="n"/>
      <c r="H66" s="25" t="n"/>
      <c r="I66" s="25" t="n"/>
      <c r="J66" s="26" t="n"/>
      <c r="K66" s="26" t="n"/>
      <c r="L66" s="27" t="n"/>
      <c r="M66" s="27" t="n"/>
      <c r="N66" s="30">
        <f>IF(OR(A66="",H66="",L66=""),"",IF(L66="Erledigt",0,H66-TODAY()))</f>
        <v/>
      </c>
      <c r="O66" s="31">
        <f>IF(OR(A66="",J66="",K66=""),"",K66-J66)</f>
        <v/>
      </c>
      <c r="P66" s="13">
        <f>IF(A66="","",IF(OR(B66="",C66="",E66="",F66="",G66="",H66="",J66="",L66=""),"Angaben fehlen",IF(L66="Erledigt","Abgeschlossen",IF(H66&lt;TODAY(),"Überfällig",IF(H66&lt;=TODAY()+Parameter!$B$5,"Bald fällig","Im Zeitplan")))))</f>
        <v/>
      </c>
      <c r="Q66" s="13">
        <f>IF(A66="","",IF(AND(G66&lt;&gt;"",H66&lt;&gt;"",H66&lt;G66),"Fälligkeit vor Start",IF(AND(I66&lt;&gt;"",G66&lt;&gt;"",I66&lt;G66),"Abschluss vor Start",IF(AND(L66="Erledigt",I66=""),"Erledigt-Datum fehlt",IF(AND(L66&lt;&gt;"Erledigt",I66&lt;&gt;""),"Status/Datum prüfen",IF(AND(K66&lt;&gt;"",J66=""),"Sollstunden fehlen",""))))))</f>
        <v/>
      </c>
    </row>
    <row r="67" ht="28" customHeight="1">
      <c r="A67" s="24" t="n"/>
      <c r="B67" s="24" t="n"/>
      <c r="C67" s="24" t="n"/>
      <c r="D67" s="8">
        <f>IF(C67="","",IFERROR(VLOOKUP(C67,Parameter!$D$5:$E$10,2,FALSE),"Nicht gefunden"))</f>
        <v/>
      </c>
      <c r="E67" s="24" t="n"/>
      <c r="F67" s="24" t="n"/>
      <c r="G67" s="25" t="n"/>
      <c r="H67" s="25" t="n"/>
      <c r="I67" s="25" t="n"/>
      <c r="J67" s="26" t="n"/>
      <c r="K67" s="26" t="n"/>
      <c r="L67" s="27" t="n"/>
      <c r="M67" s="27" t="n"/>
      <c r="N67" s="28">
        <f>IF(OR(A67="",H67="",L67=""),"",IF(L67="Erledigt",0,H67-TODAY()))</f>
        <v/>
      </c>
      <c r="O67" s="29">
        <f>IF(OR(A67="",J67="",K67=""),"",K67-J67)</f>
        <v/>
      </c>
      <c r="P67" s="8">
        <f>IF(A67="","",IF(OR(B67="",C67="",E67="",F67="",G67="",H67="",J67="",L67=""),"Angaben fehlen",IF(L67="Erledigt","Abgeschlossen",IF(H67&lt;TODAY(),"Überfällig",IF(H67&lt;=TODAY()+Parameter!$B$5,"Bald fällig","Im Zeitplan")))))</f>
        <v/>
      </c>
      <c r="Q67" s="8">
        <f>IF(A67="","",IF(AND(G67&lt;&gt;"",H67&lt;&gt;"",H67&lt;G67),"Fälligkeit vor Start",IF(AND(I67&lt;&gt;"",G67&lt;&gt;"",I67&lt;G67),"Abschluss vor Start",IF(AND(L67="Erledigt",I67=""),"Erledigt-Datum fehlt",IF(AND(L67&lt;&gt;"Erledigt",I67&lt;&gt;""),"Status/Datum prüfen",IF(AND(K67&lt;&gt;"",J67=""),"Sollstunden fehlen",""))))))</f>
        <v/>
      </c>
    </row>
    <row r="68" ht="28" customHeight="1">
      <c r="A68" s="24" t="n"/>
      <c r="B68" s="24" t="n"/>
      <c r="C68" s="24" t="n"/>
      <c r="D68" s="13">
        <f>IF(C68="","",IFERROR(VLOOKUP(C68,Parameter!$D$5:$E$10,2,FALSE),"Nicht gefunden"))</f>
        <v/>
      </c>
      <c r="E68" s="24" t="n"/>
      <c r="F68" s="24" t="n"/>
      <c r="G68" s="25" t="n"/>
      <c r="H68" s="25" t="n"/>
      <c r="I68" s="25" t="n"/>
      <c r="J68" s="26" t="n"/>
      <c r="K68" s="26" t="n"/>
      <c r="L68" s="27" t="n"/>
      <c r="M68" s="27" t="n"/>
      <c r="N68" s="30">
        <f>IF(OR(A68="",H68="",L68=""),"",IF(L68="Erledigt",0,H68-TODAY()))</f>
        <v/>
      </c>
      <c r="O68" s="31">
        <f>IF(OR(A68="",J68="",K68=""),"",K68-J68)</f>
        <v/>
      </c>
      <c r="P68" s="13">
        <f>IF(A68="","",IF(OR(B68="",C68="",E68="",F68="",G68="",H68="",J68="",L68=""),"Angaben fehlen",IF(L68="Erledigt","Abgeschlossen",IF(H68&lt;TODAY(),"Überfällig",IF(H68&lt;=TODAY()+Parameter!$B$5,"Bald fällig","Im Zeitplan")))))</f>
        <v/>
      </c>
      <c r="Q68" s="13">
        <f>IF(A68="","",IF(AND(G68&lt;&gt;"",H68&lt;&gt;"",H68&lt;G68),"Fälligkeit vor Start",IF(AND(I68&lt;&gt;"",G68&lt;&gt;"",I68&lt;G68),"Abschluss vor Start",IF(AND(L68="Erledigt",I68=""),"Erledigt-Datum fehlt",IF(AND(L68&lt;&gt;"Erledigt",I68&lt;&gt;""),"Status/Datum prüfen",IF(AND(K68&lt;&gt;"",J68=""),"Sollstunden fehlen",""))))))</f>
        <v/>
      </c>
    </row>
    <row r="69" ht="28" customHeight="1">
      <c r="A69" s="24" t="n"/>
      <c r="B69" s="24" t="n"/>
      <c r="C69" s="24" t="n"/>
      <c r="D69" s="8">
        <f>IF(C69="","",IFERROR(VLOOKUP(C69,Parameter!$D$5:$E$10,2,FALSE),"Nicht gefunden"))</f>
        <v/>
      </c>
      <c r="E69" s="24" t="n"/>
      <c r="F69" s="24" t="n"/>
      <c r="G69" s="25" t="n"/>
      <c r="H69" s="25" t="n"/>
      <c r="I69" s="25" t="n"/>
      <c r="J69" s="26" t="n"/>
      <c r="K69" s="26" t="n"/>
      <c r="L69" s="27" t="n"/>
      <c r="M69" s="27" t="n"/>
      <c r="N69" s="28">
        <f>IF(OR(A69="",H69="",L69=""),"",IF(L69="Erledigt",0,H69-TODAY()))</f>
        <v/>
      </c>
      <c r="O69" s="29">
        <f>IF(OR(A69="",J69="",K69=""),"",K69-J69)</f>
        <v/>
      </c>
      <c r="P69" s="8">
        <f>IF(A69="","",IF(OR(B69="",C69="",E69="",F69="",G69="",H69="",J69="",L69=""),"Angaben fehlen",IF(L69="Erledigt","Abgeschlossen",IF(H69&lt;TODAY(),"Überfällig",IF(H69&lt;=TODAY()+Parameter!$B$5,"Bald fällig","Im Zeitplan")))))</f>
        <v/>
      </c>
      <c r="Q69" s="8">
        <f>IF(A69="","",IF(AND(G69&lt;&gt;"",H69&lt;&gt;"",H69&lt;G69),"Fälligkeit vor Start",IF(AND(I69&lt;&gt;"",G69&lt;&gt;"",I69&lt;G69),"Abschluss vor Start",IF(AND(L69="Erledigt",I69=""),"Erledigt-Datum fehlt",IF(AND(L69&lt;&gt;"Erledigt",I69&lt;&gt;""),"Status/Datum prüfen",IF(AND(K69&lt;&gt;"",J69=""),"Sollstunden fehlen",""))))))</f>
        <v/>
      </c>
    </row>
    <row r="70" ht="28" customHeight="1">
      <c r="A70" s="24" t="n"/>
      <c r="B70" s="24" t="n"/>
      <c r="C70" s="24" t="n"/>
      <c r="D70" s="13">
        <f>IF(C70="","",IFERROR(VLOOKUP(C70,Parameter!$D$5:$E$10,2,FALSE),"Nicht gefunden"))</f>
        <v/>
      </c>
      <c r="E70" s="24" t="n"/>
      <c r="F70" s="24" t="n"/>
      <c r="G70" s="25" t="n"/>
      <c r="H70" s="25" t="n"/>
      <c r="I70" s="25" t="n"/>
      <c r="J70" s="26" t="n"/>
      <c r="K70" s="26" t="n"/>
      <c r="L70" s="27" t="n"/>
      <c r="M70" s="27" t="n"/>
      <c r="N70" s="30">
        <f>IF(OR(A70="",H70="",L70=""),"",IF(L70="Erledigt",0,H70-TODAY()))</f>
        <v/>
      </c>
      <c r="O70" s="31">
        <f>IF(OR(A70="",J70="",K70=""),"",K70-J70)</f>
        <v/>
      </c>
      <c r="P70" s="13">
        <f>IF(A70="","",IF(OR(B70="",C70="",E70="",F70="",G70="",H70="",J70="",L70=""),"Angaben fehlen",IF(L70="Erledigt","Abgeschlossen",IF(H70&lt;TODAY(),"Überfällig",IF(H70&lt;=TODAY()+Parameter!$B$5,"Bald fällig","Im Zeitplan")))))</f>
        <v/>
      </c>
      <c r="Q70" s="13">
        <f>IF(A70="","",IF(AND(G70&lt;&gt;"",H70&lt;&gt;"",H70&lt;G70),"Fälligkeit vor Start",IF(AND(I70&lt;&gt;"",G70&lt;&gt;"",I70&lt;G70),"Abschluss vor Start",IF(AND(L70="Erledigt",I70=""),"Erledigt-Datum fehlt",IF(AND(L70&lt;&gt;"Erledigt",I70&lt;&gt;""),"Status/Datum prüfen",IF(AND(K70&lt;&gt;"",J70=""),"Sollstunden fehlen",""))))))</f>
        <v/>
      </c>
    </row>
    <row r="71" ht="28" customHeight="1">
      <c r="A71" s="24" t="n"/>
      <c r="B71" s="24" t="n"/>
      <c r="C71" s="24" t="n"/>
      <c r="D71" s="8">
        <f>IF(C71="","",IFERROR(VLOOKUP(C71,Parameter!$D$5:$E$10,2,FALSE),"Nicht gefunden"))</f>
        <v/>
      </c>
      <c r="E71" s="24" t="n"/>
      <c r="F71" s="24" t="n"/>
      <c r="G71" s="25" t="n"/>
      <c r="H71" s="25" t="n"/>
      <c r="I71" s="25" t="n"/>
      <c r="J71" s="26" t="n"/>
      <c r="K71" s="26" t="n"/>
      <c r="L71" s="27" t="n"/>
      <c r="M71" s="27" t="n"/>
      <c r="N71" s="28">
        <f>IF(OR(A71="",H71="",L71=""),"",IF(L71="Erledigt",0,H71-TODAY()))</f>
        <v/>
      </c>
      <c r="O71" s="29">
        <f>IF(OR(A71="",J71="",K71=""),"",K71-J71)</f>
        <v/>
      </c>
      <c r="P71" s="8">
        <f>IF(A71="","",IF(OR(B71="",C71="",E71="",F71="",G71="",H71="",J71="",L71=""),"Angaben fehlen",IF(L71="Erledigt","Abgeschlossen",IF(H71&lt;TODAY(),"Überfällig",IF(H71&lt;=TODAY()+Parameter!$B$5,"Bald fällig","Im Zeitplan")))))</f>
        <v/>
      </c>
      <c r="Q71" s="8">
        <f>IF(A71="","",IF(AND(G71&lt;&gt;"",H71&lt;&gt;"",H71&lt;G71),"Fälligkeit vor Start",IF(AND(I71&lt;&gt;"",G71&lt;&gt;"",I71&lt;G71),"Abschluss vor Start",IF(AND(L71="Erledigt",I71=""),"Erledigt-Datum fehlt",IF(AND(L71&lt;&gt;"Erledigt",I71&lt;&gt;""),"Status/Datum prüfen",IF(AND(K71&lt;&gt;"",J71=""),"Sollstunden fehlen",""))))))</f>
        <v/>
      </c>
    </row>
    <row r="72" ht="28" customHeight="1">
      <c r="A72" s="24" t="n"/>
      <c r="B72" s="24" t="n"/>
      <c r="C72" s="24" t="n"/>
      <c r="D72" s="13">
        <f>IF(C72="","",IFERROR(VLOOKUP(C72,Parameter!$D$5:$E$10,2,FALSE),"Nicht gefunden"))</f>
        <v/>
      </c>
      <c r="E72" s="24" t="n"/>
      <c r="F72" s="24" t="n"/>
      <c r="G72" s="25" t="n"/>
      <c r="H72" s="25" t="n"/>
      <c r="I72" s="25" t="n"/>
      <c r="J72" s="26" t="n"/>
      <c r="K72" s="26" t="n"/>
      <c r="L72" s="27" t="n"/>
      <c r="M72" s="27" t="n"/>
      <c r="N72" s="30">
        <f>IF(OR(A72="",H72="",L72=""),"",IF(L72="Erledigt",0,H72-TODAY()))</f>
        <v/>
      </c>
      <c r="O72" s="31">
        <f>IF(OR(A72="",J72="",K72=""),"",K72-J72)</f>
        <v/>
      </c>
      <c r="P72" s="13">
        <f>IF(A72="","",IF(OR(B72="",C72="",E72="",F72="",G72="",H72="",J72="",L72=""),"Angaben fehlen",IF(L72="Erledigt","Abgeschlossen",IF(H72&lt;TODAY(),"Überfällig",IF(H72&lt;=TODAY()+Parameter!$B$5,"Bald fällig","Im Zeitplan")))))</f>
        <v/>
      </c>
      <c r="Q72" s="13">
        <f>IF(A72="","",IF(AND(G72&lt;&gt;"",H72&lt;&gt;"",H72&lt;G72),"Fälligkeit vor Start",IF(AND(I72&lt;&gt;"",G72&lt;&gt;"",I72&lt;G72),"Abschluss vor Start",IF(AND(L72="Erledigt",I72=""),"Erledigt-Datum fehlt",IF(AND(L72&lt;&gt;"Erledigt",I72&lt;&gt;""),"Status/Datum prüfen",IF(AND(K72&lt;&gt;"",J72=""),"Sollstunden fehlen",""))))))</f>
        <v/>
      </c>
    </row>
    <row r="73" ht="28" customHeight="1">
      <c r="A73" s="24" t="n"/>
      <c r="B73" s="24" t="n"/>
      <c r="C73" s="24" t="n"/>
      <c r="D73" s="8">
        <f>IF(C73="","",IFERROR(VLOOKUP(C73,Parameter!$D$5:$E$10,2,FALSE),"Nicht gefunden"))</f>
        <v/>
      </c>
      <c r="E73" s="24" t="n"/>
      <c r="F73" s="24" t="n"/>
      <c r="G73" s="25" t="n"/>
      <c r="H73" s="25" t="n"/>
      <c r="I73" s="25" t="n"/>
      <c r="J73" s="26" t="n"/>
      <c r="K73" s="26" t="n"/>
      <c r="L73" s="27" t="n"/>
      <c r="M73" s="27" t="n"/>
      <c r="N73" s="28">
        <f>IF(OR(A73="",H73="",L73=""),"",IF(L73="Erledigt",0,H73-TODAY()))</f>
        <v/>
      </c>
      <c r="O73" s="29">
        <f>IF(OR(A73="",J73="",K73=""),"",K73-J73)</f>
        <v/>
      </c>
      <c r="P73" s="8">
        <f>IF(A73="","",IF(OR(B73="",C73="",E73="",F73="",G73="",H73="",J73="",L73=""),"Angaben fehlen",IF(L73="Erledigt","Abgeschlossen",IF(H73&lt;TODAY(),"Überfällig",IF(H73&lt;=TODAY()+Parameter!$B$5,"Bald fällig","Im Zeitplan")))))</f>
        <v/>
      </c>
      <c r="Q73" s="8">
        <f>IF(A73="","",IF(AND(G73&lt;&gt;"",H73&lt;&gt;"",H73&lt;G73),"Fälligkeit vor Start",IF(AND(I73&lt;&gt;"",G73&lt;&gt;"",I73&lt;G73),"Abschluss vor Start",IF(AND(L73="Erledigt",I73=""),"Erledigt-Datum fehlt",IF(AND(L73&lt;&gt;"Erledigt",I73&lt;&gt;""),"Status/Datum prüfen",IF(AND(K73&lt;&gt;"",J73=""),"Sollstunden fehlen",""))))))</f>
        <v/>
      </c>
    </row>
    <row r="74" ht="28" customHeight="1">
      <c r="A74" s="24" t="n"/>
      <c r="B74" s="24" t="n"/>
      <c r="C74" s="24" t="n"/>
      <c r="D74" s="13">
        <f>IF(C74="","",IFERROR(VLOOKUP(C74,Parameter!$D$5:$E$10,2,FALSE),"Nicht gefunden"))</f>
        <v/>
      </c>
      <c r="E74" s="24" t="n"/>
      <c r="F74" s="24" t="n"/>
      <c r="G74" s="25" t="n"/>
      <c r="H74" s="25" t="n"/>
      <c r="I74" s="25" t="n"/>
      <c r="J74" s="26" t="n"/>
      <c r="K74" s="26" t="n"/>
      <c r="L74" s="27" t="n"/>
      <c r="M74" s="27" t="n"/>
      <c r="N74" s="30">
        <f>IF(OR(A74="",H74="",L74=""),"",IF(L74="Erledigt",0,H74-TODAY()))</f>
        <v/>
      </c>
      <c r="O74" s="31">
        <f>IF(OR(A74="",J74="",K74=""),"",K74-J74)</f>
        <v/>
      </c>
      <c r="P74" s="13">
        <f>IF(A74="","",IF(OR(B74="",C74="",E74="",F74="",G74="",H74="",J74="",L74=""),"Angaben fehlen",IF(L74="Erledigt","Abgeschlossen",IF(H74&lt;TODAY(),"Überfällig",IF(H74&lt;=TODAY()+Parameter!$B$5,"Bald fällig","Im Zeitplan")))))</f>
        <v/>
      </c>
      <c r="Q74" s="13">
        <f>IF(A74="","",IF(AND(G74&lt;&gt;"",H74&lt;&gt;"",H74&lt;G74),"Fälligkeit vor Start",IF(AND(I74&lt;&gt;"",G74&lt;&gt;"",I74&lt;G74),"Abschluss vor Start",IF(AND(L74="Erledigt",I74=""),"Erledigt-Datum fehlt",IF(AND(L74&lt;&gt;"Erledigt",I74&lt;&gt;""),"Status/Datum prüfen",IF(AND(K74&lt;&gt;"",J74=""),"Sollstunden fehlen",""))))))</f>
        <v/>
      </c>
    </row>
    <row r="75" ht="28" customHeight="1">
      <c r="A75" s="24" t="n"/>
      <c r="B75" s="24" t="n"/>
      <c r="C75" s="24" t="n"/>
      <c r="D75" s="8">
        <f>IF(C75="","",IFERROR(VLOOKUP(C75,Parameter!$D$5:$E$10,2,FALSE),"Nicht gefunden"))</f>
        <v/>
      </c>
      <c r="E75" s="24" t="n"/>
      <c r="F75" s="24" t="n"/>
      <c r="G75" s="25" t="n"/>
      <c r="H75" s="25" t="n"/>
      <c r="I75" s="25" t="n"/>
      <c r="J75" s="26" t="n"/>
      <c r="K75" s="26" t="n"/>
      <c r="L75" s="27" t="n"/>
      <c r="M75" s="27" t="n"/>
      <c r="N75" s="28">
        <f>IF(OR(A75="",H75="",L75=""),"",IF(L75="Erledigt",0,H75-TODAY()))</f>
        <v/>
      </c>
      <c r="O75" s="29">
        <f>IF(OR(A75="",J75="",K75=""),"",K75-J75)</f>
        <v/>
      </c>
      <c r="P75" s="8">
        <f>IF(A75="","",IF(OR(B75="",C75="",E75="",F75="",G75="",H75="",J75="",L75=""),"Angaben fehlen",IF(L75="Erledigt","Abgeschlossen",IF(H75&lt;TODAY(),"Überfällig",IF(H75&lt;=TODAY()+Parameter!$B$5,"Bald fällig","Im Zeitplan")))))</f>
        <v/>
      </c>
      <c r="Q75" s="8">
        <f>IF(A75="","",IF(AND(G75&lt;&gt;"",H75&lt;&gt;"",H75&lt;G75),"Fälligkeit vor Start",IF(AND(I75&lt;&gt;"",G75&lt;&gt;"",I75&lt;G75),"Abschluss vor Start",IF(AND(L75="Erledigt",I75=""),"Erledigt-Datum fehlt",IF(AND(L75&lt;&gt;"Erledigt",I75&lt;&gt;""),"Status/Datum prüfen",IF(AND(K75&lt;&gt;"",J75=""),"Sollstunden fehlen",""))))))</f>
        <v/>
      </c>
    </row>
    <row r="76" ht="28" customHeight="1">
      <c r="A76" s="24" t="n"/>
      <c r="B76" s="24" t="n"/>
      <c r="C76" s="24" t="n"/>
      <c r="D76" s="13">
        <f>IF(C76="","",IFERROR(VLOOKUP(C76,Parameter!$D$5:$E$10,2,FALSE),"Nicht gefunden"))</f>
        <v/>
      </c>
      <c r="E76" s="24" t="n"/>
      <c r="F76" s="24" t="n"/>
      <c r="G76" s="25" t="n"/>
      <c r="H76" s="25" t="n"/>
      <c r="I76" s="25" t="n"/>
      <c r="J76" s="26" t="n"/>
      <c r="K76" s="26" t="n"/>
      <c r="L76" s="27" t="n"/>
      <c r="M76" s="27" t="n"/>
      <c r="N76" s="30">
        <f>IF(OR(A76="",H76="",L76=""),"",IF(L76="Erledigt",0,H76-TODAY()))</f>
        <v/>
      </c>
      <c r="O76" s="31">
        <f>IF(OR(A76="",J76="",K76=""),"",K76-J76)</f>
        <v/>
      </c>
      <c r="P76" s="13">
        <f>IF(A76="","",IF(OR(B76="",C76="",E76="",F76="",G76="",H76="",J76="",L76=""),"Angaben fehlen",IF(L76="Erledigt","Abgeschlossen",IF(H76&lt;TODAY(),"Überfällig",IF(H76&lt;=TODAY()+Parameter!$B$5,"Bald fällig","Im Zeitplan")))))</f>
        <v/>
      </c>
      <c r="Q76" s="13">
        <f>IF(A76="","",IF(AND(G76&lt;&gt;"",H76&lt;&gt;"",H76&lt;G76),"Fälligkeit vor Start",IF(AND(I76&lt;&gt;"",G76&lt;&gt;"",I76&lt;G76),"Abschluss vor Start",IF(AND(L76="Erledigt",I76=""),"Erledigt-Datum fehlt",IF(AND(L76&lt;&gt;"Erledigt",I76&lt;&gt;""),"Status/Datum prüfen",IF(AND(K76&lt;&gt;"",J76=""),"Sollstunden fehlen",""))))))</f>
        <v/>
      </c>
    </row>
    <row r="77" ht="28" customHeight="1">
      <c r="A77" s="24" t="n"/>
      <c r="B77" s="24" t="n"/>
      <c r="C77" s="24" t="n"/>
      <c r="D77" s="8">
        <f>IF(C77="","",IFERROR(VLOOKUP(C77,Parameter!$D$5:$E$10,2,FALSE),"Nicht gefunden"))</f>
        <v/>
      </c>
      <c r="E77" s="24" t="n"/>
      <c r="F77" s="24" t="n"/>
      <c r="G77" s="25" t="n"/>
      <c r="H77" s="25" t="n"/>
      <c r="I77" s="25" t="n"/>
      <c r="J77" s="26" t="n"/>
      <c r="K77" s="26" t="n"/>
      <c r="L77" s="27" t="n"/>
      <c r="M77" s="27" t="n"/>
      <c r="N77" s="28">
        <f>IF(OR(A77="",H77="",L77=""),"",IF(L77="Erledigt",0,H77-TODAY()))</f>
        <v/>
      </c>
      <c r="O77" s="29">
        <f>IF(OR(A77="",J77="",K77=""),"",K77-J77)</f>
        <v/>
      </c>
      <c r="P77" s="8">
        <f>IF(A77="","",IF(OR(B77="",C77="",E77="",F77="",G77="",H77="",J77="",L77=""),"Angaben fehlen",IF(L77="Erledigt","Abgeschlossen",IF(H77&lt;TODAY(),"Überfällig",IF(H77&lt;=TODAY()+Parameter!$B$5,"Bald fällig","Im Zeitplan")))))</f>
        <v/>
      </c>
      <c r="Q77" s="8">
        <f>IF(A77="","",IF(AND(G77&lt;&gt;"",H77&lt;&gt;"",H77&lt;G77),"Fälligkeit vor Start",IF(AND(I77&lt;&gt;"",G77&lt;&gt;"",I77&lt;G77),"Abschluss vor Start",IF(AND(L77="Erledigt",I77=""),"Erledigt-Datum fehlt",IF(AND(L77&lt;&gt;"Erledigt",I77&lt;&gt;""),"Status/Datum prüfen",IF(AND(K77&lt;&gt;"",J77=""),"Sollstunden fehlen",""))))))</f>
        <v/>
      </c>
    </row>
    <row r="78" ht="28" customHeight="1">
      <c r="A78" s="24" t="n"/>
      <c r="B78" s="24" t="n"/>
      <c r="C78" s="24" t="n"/>
      <c r="D78" s="13">
        <f>IF(C78="","",IFERROR(VLOOKUP(C78,Parameter!$D$5:$E$10,2,FALSE),"Nicht gefunden"))</f>
        <v/>
      </c>
      <c r="E78" s="24" t="n"/>
      <c r="F78" s="24" t="n"/>
      <c r="G78" s="25" t="n"/>
      <c r="H78" s="25" t="n"/>
      <c r="I78" s="25" t="n"/>
      <c r="J78" s="26" t="n"/>
      <c r="K78" s="26" t="n"/>
      <c r="L78" s="27" t="n"/>
      <c r="M78" s="27" t="n"/>
      <c r="N78" s="30">
        <f>IF(OR(A78="",H78="",L78=""),"",IF(L78="Erledigt",0,H78-TODAY()))</f>
        <v/>
      </c>
      <c r="O78" s="31">
        <f>IF(OR(A78="",J78="",K78=""),"",K78-J78)</f>
        <v/>
      </c>
      <c r="P78" s="13">
        <f>IF(A78="","",IF(OR(B78="",C78="",E78="",F78="",G78="",H78="",J78="",L78=""),"Angaben fehlen",IF(L78="Erledigt","Abgeschlossen",IF(H78&lt;TODAY(),"Überfällig",IF(H78&lt;=TODAY()+Parameter!$B$5,"Bald fällig","Im Zeitplan")))))</f>
        <v/>
      </c>
      <c r="Q78" s="13">
        <f>IF(A78="","",IF(AND(G78&lt;&gt;"",H78&lt;&gt;"",H78&lt;G78),"Fälligkeit vor Start",IF(AND(I78&lt;&gt;"",G78&lt;&gt;"",I78&lt;G78),"Abschluss vor Start",IF(AND(L78="Erledigt",I78=""),"Erledigt-Datum fehlt",IF(AND(L78&lt;&gt;"Erledigt",I78&lt;&gt;""),"Status/Datum prüfen",IF(AND(K78&lt;&gt;"",J78=""),"Sollstunden fehlen",""))))))</f>
        <v/>
      </c>
    </row>
    <row r="79" ht="28" customHeight="1">
      <c r="A79" s="24" t="n"/>
      <c r="B79" s="24" t="n"/>
      <c r="C79" s="24" t="n"/>
      <c r="D79" s="8">
        <f>IF(C79="","",IFERROR(VLOOKUP(C79,Parameter!$D$5:$E$10,2,FALSE),"Nicht gefunden"))</f>
        <v/>
      </c>
      <c r="E79" s="24" t="n"/>
      <c r="F79" s="24" t="n"/>
      <c r="G79" s="25" t="n"/>
      <c r="H79" s="25" t="n"/>
      <c r="I79" s="25" t="n"/>
      <c r="J79" s="26" t="n"/>
      <c r="K79" s="26" t="n"/>
      <c r="L79" s="27" t="n"/>
      <c r="M79" s="27" t="n"/>
      <c r="N79" s="28">
        <f>IF(OR(A79="",H79="",L79=""),"",IF(L79="Erledigt",0,H79-TODAY()))</f>
        <v/>
      </c>
      <c r="O79" s="29">
        <f>IF(OR(A79="",J79="",K79=""),"",K79-J79)</f>
        <v/>
      </c>
      <c r="P79" s="8">
        <f>IF(A79="","",IF(OR(B79="",C79="",E79="",F79="",G79="",H79="",J79="",L79=""),"Angaben fehlen",IF(L79="Erledigt","Abgeschlossen",IF(H79&lt;TODAY(),"Überfällig",IF(H79&lt;=TODAY()+Parameter!$B$5,"Bald fällig","Im Zeitplan")))))</f>
        <v/>
      </c>
      <c r="Q79" s="8">
        <f>IF(A79="","",IF(AND(G79&lt;&gt;"",H79&lt;&gt;"",H79&lt;G79),"Fälligkeit vor Start",IF(AND(I79&lt;&gt;"",G79&lt;&gt;"",I79&lt;G79),"Abschluss vor Start",IF(AND(L79="Erledigt",I79=""),"Erledigt-Datum fehlt",IF(AND(L79&lt;&gt;"Erledigt",I79&lt;&gt;""),"Status/Datum prüfen",IF(AND(K79&lt;&gt;"",J79=""),"Sollstunden fehlen",""))))))</f>
        <v/>
      </c>
    </row>
    <row r="80" ht="28" customHeight="1">
      <c r="A80" s="24" t="n"/>
      <c r="B80" s="24" t="n"/>
      <c r="C80" s="24" t="n"/>
      <c r="D80" s="13">
        <f>IF(C80="","",IFERROR(VLOOKUP(C80,Parameter!$D$5:$E$10,2,FALSE),"Nicht gefunden"))</f>
        <v/>
      </c>
      <c r="E80" s="24" t="n"/>
      <c r="F80" s="24" t="n"/>
      <c r="G80" s="25" t="n"/>
      <c r="H80" s="25" t="n"/>
      <c r="I80" s="25" t="n"/>
      <c r="J80" s="26" t="n"/>
      <c r="K80" s="26" t="n"/>
      <c r="L80" s="27" t="n"/>
      <c r="M80" s="27" t="n"/>
      <c r="N80" s="30">
        <f>IF(OR(A80="",H80="",L80=""),"",IF(L80="Erledigt",0,H80-TODAY()))</f>
        <v/>
      </c>
      <c r="O80" s="31">
        <f>IF(OR(A80="",J80="",K80=""),"",K80-J80)</f>
        <v/>
      </c>
      <c r="P80" s="13">
        <f>IF(A80="","",IF(OR(B80="",C80="",E80="",F80="",G80="",H80="",J80="",L80=""),"Angaben fehlen",IF(L80="Erledigt","Abgeschlossen",IF(H80&lt;TODAY(),"Überfällig",IF(H80&lt;=TODAY()+Parameter!$B$5,"Bald fällig","Im Zeitplan")))))</f>
        <v/>
      </c>
      <c r="Q80" s="13">
        <f>IF(A80="","",IF(AND(G80&lt;&gt;"",H80&lt;&gt;"",H80&lt;G80),"Fälligkeit vor Start",IF(AND(I80&lt;&gt;"",G80&lt;&gt;"",I80&lt;G80),"Abschluss vor Start",IF(AND(L80="Erledigt",I80=""),"Erledigt-Datum fehlt",IF(AND(L80&lt;&gt;"Erledigt",I80&lt;&gt;""),"Status/Datum prüfen",IF(AND(K80&lt;&gt;"",J80=""),"Sollstunden fehlen",""))))))</f>
        <v/>
      </c>
    </row>
    <row r="81" ht="28" customHeight="1">
      <c r="A81" s="24" t="n"/>
      <c r="B81" s="24" t="n"/>
      <c r="C81" s="24" t="n"/>
      <c r="D81" s="8">
        <f>IF(C81="","",IFERROR(VLOOKUP(C81,Parameter!$D$5:$E$10,2,FALSE),"Nicht gefunden"))</f>
        <v/>
      </c>
      <c r="E81" s="24" t="n"/>
      <c r="F81" s="24" t="n"/>
      <c r="G81" s="25" t="n"/>
      <c r="H81" s="25" t="n"/>
      <c r="I81" s="25" t="n"/>
      <c r="J81" s="26" t="n"/>
      <c r="K81" s="26" t="n"/>
      <c r="L81" s="27" t="n"/>
      <c r="M81" s="27" t="n"/>
      <c r="N81" s="28">
        <f>IF(OR(A81="",H81="",L81=""),"",IF(L81="Erledigt",0,H81-TODAY()))</f>
        <v/>
      </c>
      <c r="O81" s="29">
        <f>IF(OR(A81="",J81="",K81=""),"",K81-J81)</f>
        <v/>
      </c>
      <c r="P81" s="8">
        <f>IF(A81="","",IF(OR(B81="",C81="",E81="",F81="",G81="",H81="",J81="",L81=""),"Angaben fehlen",IF(L81="Erledigt","Abgeschlossen",IF(H81&lt;TODAY(),"Überfällig",IF(H81&lt;=TODAY()+Parameter!$B$5,"Bald fällig","Im Zeitplan")))))</f>
        <v/>
      </c>
      <c r="Q81" s="8">
        <f>IF(A81="","",IF(AND(G81&lt;&gt;"",H81&lt;&gt;"",H81&lt;G81),"Fälligkeit vor Start",IF(AND(I81&lt;&gt;"",G81&lt;&gt;"",I81&lt;G81),"Abschluss vor Start",IF(AND(L81="Erledigt",I81=""),"Erledigt-Datum fehlt",IF(AND(L81&lt;&gt;"Erledigt",I81&lt;&gt;""),"Status/Datum prüfen",IF(AND(K81&lt;&gt;"",J81=""),"Sollstunden fehlen",""))))))</f>
        <v/>
      </c>
    </row>
    <row r="82" ht="28" customHeight="1">
      <c r="A82" s="24" t="n"/>
      <c r="B82" s="24" t="n"/>
      <c r="C82" s="24" t="n"/>
      <c r="D82" s="13">
        <f>IF(C82="","",IFERROR(VLOOKUP(C82,Parameter!$D$5:$E$10,2,FALSE),"Nicht gefunden"))</f>
        <v/>
      </c>
      <c r="E82" s="24" t="n"/>
      <c r="F82" s="24" t="n"/>
      <c r="G82" s="25" t="n"/>
      <c r="H82" s="25" t="n"/>
      <c r="I82" s="25" t="n"/>
      <c r="J82" s="26" t="n"/>
      <c r="K82" s="26" t="n"/>
      <c r="L82" s="27" t="n"/>
      <c r="M82" s="27" t="n"/>
      <c r="N82" s="30">
        <f>IF(OR(A82="",H82="",L82=""),"",IF(L82="Erledigt",0,H82-TODAY()))</f>
        <v/>
      </c>
      <c r="O82" s="31">
        <f>IF(OR(A82="",J82="",K82=""),"",K82-J82)</f>
        <v/>
      </c>
      <c r="P82" s="13">
        <f>IF(A82="","",IF(OR(B82="",C82="",E82="",F82="",G82="",H82="",J82="",L82=""),"Angaben fehlen",IF(L82="Erledigt","Abgeschlossen",IF(H82&lt;TODAY(),"Überfällig",IF(H82&lt;=TODAY()+Parameter!$B$5,"Bald fällig","Im Zeitplan")))))</f>
        <v/>
      </c>
      <c r="Q82" s="13">
        <f>IF(A82="","",IF(AND(G82&lt;&gt;"",H82&lt;&gt;"",H82&lt;G82),"Fälligkeit vor Start",IF(AND(I82&lt;&gt;"",G82&lt;&gt;"",I82&lt;G82),"Abschluss vor Start",IF(AND(L82="Erledigt",I82=""),"Erledigt-Datum fehlt",IF(AND(L82&lt;&gt;"Erledigt",I82&lt;&gt;""),"Status/Datum prüfen",IF(AND(K82&lt;&gt;"",J82=""),"Sollstunden fehlen",""))))))</f>
        <v/>
      </c>
    </row>
    <row r="83" ht="28" customHeight="1">
      <c r="A83" s="24" t="n"/>
      <c r="B83" s="24" t="n"/>
      <c r="C83" s="24" t="n"/>
      <c r="D83" s="8">
        <f>IF(C83="","",IFERROR(VLOOKUP(C83,Parameter!$D$5:$E$10,2,FALSE),"Nicht gefunden"))</f>
        <v/>
      </c>
      <c r="E83" s="24" t="n"/>
      <c r="F83" s="24" t="n"/>
      <c r="G83" s="25" t="n"/>
      <c r="H83" s="25" t="n"/>
      <c r="I83" s="25" t="n"/>
      <c r="J83" s="26" t="n"/>
      <c r="K83" s="26" t="n"/>
      <c r="L83" s="27" t="n"/>
      <c r="M83" s="27" t="n"/>
      <c r="N83" s="28">
        <f>IF(OR(A83="",H83="",L83=""),"",IF(L83="Erledigt",0,H83-TODAY()))</f>
        <v/>
      </c>
      <c r="O83" s="29">
        <f>IF(OR(A83="",J83="",K83=""),"",K83-J83)</f>
        <v/>
      </c>
      <c r="P83" s="8">
        <f>IF(A83="","",IF(OR(B83="",C83="",E83="",F83="",G83="",H83="",J83="",L83=""),"Angaben fehlen",IF(L83="Erledigt","Abgeschlossen",IF(H83&lt;TODAY(),"Überfällig",IF(H83&lt;=TODAY()+Parameter!$B$5,"Bald fällig","Im Zeitplan")))))</f>
        <v/>
      </c>
      <c r="Q83" s="8">
        <f>IF(A83="","",IF(AND(G83&lt;&gt;"",H83&lt;&gt;"",H83&lt;G83),"Fälligkeit vor Start",IF(AND(I83&lt;&gt;"",G83&lt;&gt;"",I83&lt;G83),"Abschluss vor Start",IF(AND(L83="Erledigt",I83=""),"Erledigt-Datum fehlt",IF(AND(L83&lt;&gt;"Erledigt",I83&lt;&gt;""),"Status/Datum prüfen",IF(AND(K83&lt;&gt;"",J83=""),"Sollstunden fehlen",""))))))</f>
        <v/>
      </c>
    </row>
    <row r="84" ht="28" customHeight="1">
      <c r="A84" s="24" t="n"/>
      <c r="B84" s="24" t="n"/>
      <c r="C84" s="24" t="n"/>
      <c r="D84" s="13">
        <f>IF(C84="","",IFERROR(VLOOKUP(C84,Parameter!$D$5:$E$10,2,FALSE),"Nicht gefunden"))</f>
        <v/>
      </c>
      <c r="E84" s="24" t="n"/>
      <c r="F84" s="24" t="n"/>
      <c r="G84" s="25" t="n"/>
      <c r="H84" s="25" t="n"/>
      <c r="I84" s="25" t="n"/>
      <c r="J84" s="26" t="n"/>
      <c r="K84" s="26" t="n"/>
      <c r="L84" s="27" t="n"/>
      <c r="M84" s="27" t="n"/>
      <c r="N84" s="30">
        <f>IF(OR(A84="",H84="",L84=""),"",IF(L84="Erledigt",0,H84-TODAY()))</f>
        <v/>
      </c>
      <c r="O84" s="31">
        <f>IF(OR(A84="",J84="",K84=""),"",K84-J84)</f>
        <v/>
      </c>
      <c r="P84" s="13">
        <f>IF(A84="","",IF(OR(B84="",C84="",E84="",F84="",G84="",H84="",J84="",L84=""),"Angaben fehlen",IF(L84="Erledigt","Abgeschlossen",IF(H84&lt;TODAY(),"Überfällig",IF(H84&lt;=TODAY()+Parameter!$B$5,"Bald fällig","Im Zeitplan")))))</f>
        <v/>
      </c>
      <c r="Q84" s="13">
        <f>IF(A84="","",IF(AND(G84&lt;&gt;"",H84&lt;&gt;"",H84&lt;G84),"Fälligkeit vor Start",IF(AND(I84&lt;&gt;"",G84&lt;&gt;"",I84&lt;G84),"Abschluss vor Start",IF(AND(L84="Erledigt",I84=""),"Erledigt-Datum fehlt",IF(AND(L84&lt;&gt;"Erledigt",I84&lt;&gt;""),"Status/Datum prüfen",IF(AND(K84&lt;&gt;"",J84=""),"Sollstunden fehlen",""))))))</f>
        <v/>
      </c>
    </row>
    <row r="85" ht="28" customHeight="1">
      <c r="A85" s="24" t="n"/>
      <c r="B85" s="24" t="n"/>
      <c r="C85" s="24" t="n"/>
      <c r="D85" s="8">
        <f>IF(C85="","",IFERROR(VLOOKUP(C85,Parameter!$D$5:$E$10,2,FALSE),"Nicht gefunden"))</f>
        <v/>
      </c>
      <c r="E85" s="24" t="n"/>
      <c r="F85" s="24" t="n"/>
      <c r="G85" s="25" t="n"/>
      <c r="H85" s="25" t="n"/>
      <c r="I85" s="25" t="n"/>
      <c r="J85" s="26" t="n"/>
      <c r="K85" s="26" t="n"/>
      <c r="L85" s="27" t="n"/>
      <c r="M85" s="27" t="n"/>
      <c r="N85" s="28">
        <f>IF(OR(A85="",H85="",L85=""),"",IF(L85="Erledigt",0,H85-TODAY()))</f>
        <v/>
      </c>
      <c r="O85" s="29">
        <f>IF(OR(A85="",J85="",K85=""),"",K85-J85)</f>
        <v/>
      </c>
      <c r="P85" s="8">
        <f>IF(A85="","",IF(OR(B85="",C85="",E85="",F85="",G85="",H85="",J85="",L85=""),"Angaben fehlen",IF(L85="Erledigt","Abgeschlossen",IF(H85&lt;TODAY(),"Überfällig",IF(H85&lt;=TODAY()+Parameter!$B$5,"Bald fällig","Im Zeitplan")))))</f>
        <v/>
      </c>
      <c r="Q85" s="8">
        <f>IF(A85="","",IF(AND(G85&lt;&gt;"",H85&lt;&gt;"",H85&lt;G85),"Fälligkeit vor Start",IF(AND(I85&lt;&gt;"",G85&lt;&gt;"",I85&lt;G85),"Abschluss vor Start",IF(AND(L85="Erledigt",I85=""),"Erledigt-Datum fehlt",IF(AND(L85&lt;&gt;"Erledigt",I85&lt;&gt;""),"Status/Datum prüfen",IF(AND(K85&lt;&gt;"",J85=""),"Sollstunden fehlen",""))))))</f>
        <v/>
      </c>
    </row>
    <row r="86" ht="28" customHeight="1">
      <c r="A86" s="24" t="n"/>
      <c r="B86" s="24" t="n"/>
      <c r="C86" s="24" t="n"/>
      <c r="D86" s="13">
        <f>IF(C86="","",IFERROR(VLOOKUP(C86,Parameter!$D$5:$E$10,2,FALSE),"Nicht gefunden"))</f>
        <v/>
      </c>
      <c r="E86" s="24" t="n"/>
      <c r="F86" s="24" t="n"/>
      <c r="G86" s="25" t="n"/>
      <c r="H86" s="25" t="n"/>
      <c r="I86" s="25" t="n"/>
      <c r="J86" s="26" t="n"/>
      <c r="K86" s="26" t="n"/>
      <c r="L86" s="27" t="n"/>
      <c r="M86" s="27" t="n"/>
      <c r="N86" s="30">
        <f>IF(OR(A86="",H86="",L86=""),"",IF(L86="Erledigt",0,H86-TODAY()))</f>
        <v/>
      </c>
      <c r="O86" s="31">
        <f>IF(OR(A86="",J86="",K86=""),"",K86-J86)</f>
        <v/>
      </c>
      <c r="P86" s="13">
        <f>IF(A86="","",IF(OR(B86="",C86="",E86="",F86="",G86="",H86="",J86="",L86=""),"Angaben fehlen",IF(L86="Erledigt","Abgeschlossen",IF(H86&lt;TODAY(),"Überfällig",IF(H86&lt;=TODAY()+Parameter!$B$5,"Bald fällig","Im Zeitplan")))))</f>
        <v/>
      </c>
      <c r="Q86" s="13">
        <f>IF(A86="","",IF(AND(G86&lt;&gt;"",H86&lt;&gt;"",H86&lt;G86),"Fälligkeit vor Start",IF(AND(I86&lt;&gt;"",G86&lt;&gt;"",I86&lt;G86),"Abschluss vor Start",IF(AND(L86="Erledigt",I86=""),"Erledigt-Datum fehlt",IF(AND(L86&lt;&gt;"Erledigt",I86&lt;&gt;""),"Status/Datum prüfen",IF(AND(K86&lt;&gt;"",J86=""),"Sollstunden fehlen",""))))))</f>
        <v/>
      </c>
    </row>
    <row r="87" ht="28" customHeight="1">
      <c r="A87" s="24" t="n"/>
      <c r="B87" s="24" t="n"/>
      <c r="C87" s="24" t="n"/>
      <c r="D87" s="8">
        <f>IF(C87="","",IFERROR(VLOOKUP(C87,Parameter!$D$5:$E$10,2,FALSE),"Nicht gefunden"))</f>
        <v/>
      </c>
      <c r="E87" s="24" t="n"/>
      <c r="F87" s="24" t="n"/>
      <c r="G87" s="25" t="n"/>
      <c r="H87" s="25" t="n"/>
      <c r="I87" s="25" t="n"/>
      <c r="J87" s="26" t="n"/>
      <c r="K87" s="26" t="n"/>
      <c r="L87" s="27" t="n"/>
      <c r="M87" s="27" t="n"/>
      <c r="N87" s="28">
        <f>IF(OR(A87="",H87="",L87=""),"",IF(L87="Erledigt",0,H87-TODAY()))</f>
        <v/>
      </c>
      <c r="O87" s="29">
        <f>IF(OR(A87="",J87="",K87=""),"",K87-J87)</f>
        <v/>
      </c>
      <c r="P87" s="8">
        <f>IF(A87="","",IF(OR(B87="",C87="",E87="",F87="",G87="",H87="",J87="",L87=""),"Angaben fehlen",IF(L87="Erledigt","Abgeschlossen",IF(H87&lt;TODAY(),"Überfällig",IF(H87&lt;=TODAY()+Parameter!$B$5,"Bald fällig","Im Zeitplan")))))</f>
        <v/>
      </c>
      <c r="Q87" s="8">
        <f>IF(A87="","",IF(AND(G87&lt;&gt;"",H87&lt;&gt;"",H87&lt;G87),"Fälligkeit vor Start",IF(AND(I87&lt;&gt;"",G87&lt;&gt;"",I87&lt;G87),"Abschluss vor Start",IF(AND(L87="Erledigt",I87=""),"Erledigt-Datum fehlt",IF(AND(L87&lt;&gt;"Erledigt",I87&lt;&gt;""),"Status/Datum prüfen",IF(AND(K87&lt;&gt;"",J87=""),"Sollstunden fehlen",""))))))</f>
        <v/>
      </c>
    </row>
    <row r="88" ht="28" customHeight="1">
      <c r="A88" s="24" t="n"/>
      <c r="B88" s="24" t="n"/>
      <c r="C88" s="24" t="n"/>
      <c r="D88" s="13">
        <f>IF(C88="","",IFERROR(VLOOKUP(C88,Parameter!$D$5:$E$10,2,FALSE),"Nicht gefunden"))</f>
        <v/>
      </c>
      <c r="E88" s="24" t="n"/>
      <c r="F88" s="24" t="n"/>
      <c r="G88" s="25" t="n"/>
      <c r="H88" s="25" t="n"/>
      <c r="I88" s="25" t="n"/>
      <c r="J88" s="26" t="n"/>
      <c r="K88" s="26" t="n"/>
      <c r="L88" s="27" t="n"/>
      <c r="M88" s="27" t="n"/>
      <c r="N88" s="30">
        <f>IF(OR(A88="",H88="",L88=""),"",IF(L88="Erledigt",0,H88-TODAY()))</f>
        <v/>
      </c>
      <c r="O88" s="31">
        <f>IF(OR(A88="",J88="",K88=""),"",K88-J88)</f>
        <v/>
      </c>
      <c r="P88" s="13">
        <f>IF(A88="","",IF(OR(B88="",C88="",E88="",F88="",G88="",H88="",J88="",L88=""),"Angaben fehlen",IF(L88="Erledigt","Abgeschlossen",IF(H88&lt;TODAY(),"Überfällig",IF(H88&lt;=TODAY()+Parameter!$B$5,"Bald fällig","Im Zeitplan")))))</f>
        <v/>
      </c>
      <c r="Q88" s="13">
        <f>IF(A88="","",IF(AND(G88&lt;&gt;"",H88&lt;&gt;"",H88&lt;G88),"Fälligkeit vor Start",IF(AND(I88&lt;&gt;"",G88&lt;&gt;"",I88&lt;G88),"Abschluss vor Start",IF(AND(L88="Erledigt",I88=""),"Erledigt-Datum fehlt",IF(AND(L88&lt;&gt;"Erledigt",I88&lt;&gt;""),"Status/Datum prüfen",IF(AND(K88&lt;&gt;"",J88=""),"Sollstunden fehlen",""))))))</f>
        <v/>
      </c>
    </row>
    <row r="89" ht="28" customHeight="1">
      <c r="A89" s="24" t="n"/>
      <c r="B89" s="24" t="n"/>
      <c r="C89" s="24" t="n"/>
      <c r="D89" s="8">
        <f>IF(C89="","",IFERROR(VLOOKUP(C89,Parameter!$D$5:$E$10,2,FALSE),"Nicht gefunden"))</f>
        <v/>
      </c>
      <c r="E89" s="24" t="n"/>
      <c r="F89" s="24" t="n"/>
      <c r="G89" s="25" t="n"/>
      <c r="H89" s="25" t="n"/>
      <c r="I89" s="25" t="n"/>
      <c r="J89" s="26" t="n"/>
      <c r="K89" s="26" t="n"/>
      <c r="L89" s="27" t="n"/>
      <c r="M89" s="27" t="n"/>
      <c r="N89" s="28">
        <f>IF(OR(A89="",H89="",L89=""),"",IF(L89="Erledigt",0,H89-TODAY()))</f>
        <v/>
      </c>
      <c r="O89" s="29">
        <f>IF(OR(A89="",J89="",K89=""),"",K89-J89)</f>
        <v/>
      </c>
      <c r="P89" s="8">
        <f>IF(A89="","",IF(OR(B89="",C89="",E89="",F89="",G89="",H89="",J89="",L89=""),"Angaben fehlen",IF(L89="Erledigt","Abgeschlossen",IF(H89&lt;TODAY(),"Überfällig",IF(H89&lt;=TODAY()+Parameter!$B$5,"Bald fällig","Im Zeitplan")))))</f>
        <v/>
      </c>
      <c r="Q89" s="8">
        <f>IF(A89="","",IF(AND(G89&lt;&gt;"",H89&lt;&gt;"",H89&lt;G89),"Fälligkeit vor Start",IF(AND(I89&lt;&gt;"",G89&lt;&gt;"",I89&lt;G89),"Abschluss vor Start",IF(AND(L89="Erledigt",I89=""),"Erledigt-Datum fehlt",IF(AND(L89&lt;&gt;"Erledigt",I89&lt;&gt;""),"Status/Datum prüfen",IF(AND(K89&lt;&gt;"",J89=""),"Sollstunden fehlen",""))))))</f>
        <v/>
      </c>
    </row>
    <row r="90" ht="28" customHeight="1">
      <c r="A90" s="24" t="n"/>
      <c r="B90" s="24" t="n"/>
      <c r="C90" s="24" t="n"/>
      <c r="D90" s="13">
        <f>IF(C90="","",IFERROR(VLOOKUP(C90,Parameter!$D$5:$E$10,2,FALSE),"Nicht gefunden"))</f>
        <v/>
      </c>
      <c r="E90" s="24" t="n"/>
      <c r="F90" s="24" t="n"/>
      <c r="G90" s="25" t="n"/>
      <c r="H90" s="25" t="n"/>
      <c r="I90" s="25" t="n"/>
      <c r="J90" s="26" t="n"/>
      <c r="K90" s="26" t="n"/>
      <c r="L90" s="27" t="n"/>
      <c r="M90" s="27" t="n"/>
      <c r="N90" s="30">
        <f>IF(OR(A90="",H90="",L90=""),"",IF(L90="Erledigt",0,H90-TODAY()))</f>
        <v/>
      </c>
      <c r="O90" s="31">
        <f>IF(OR(A90="",J90="",K90=""),"",K90-J90)</f>
        <v/>
      </c>
      <c r="P90" s="13">
        <f>IF(A90="","",IF(OR(B90="",C90="",E90="",F90="",G90="",H90="",J90="",L90=""),"Angaben fehlen",IF(L90="Erledigt","Abgeschlossen",IF(H90&lt;TODAY(),"Überfällig",IF(H90&lt;=TODAY()+Parameter!$B$5,"Bald fällig","Im Zeitplan")))))</f>
        <v/>
      </c>
      <c r="Q90" s="13">
        <f>IF(A90="","",IF(AND(G90&lt;&gt;"",H90&lt;&gt;"",H90&lt;G90),"Fälligkeit vor Start",IF(AND(I90&lt;&gt;"",G90&lt;&gt;"",I90&lt;G90),"Abschluss vor Start",IF(AND(L90="Erledigt",I90=""),"Erledigt-Datum fehlt",IF(AND(L90&lt;&gt;"Erledigt",I90&lt;&gt;""),"Status/Datum prüfen",IF(AND(K90&lt;&gt;"",J90=""),"Sollstunden fehlen",""))))))</f>
        <v/>
      </c>
    </row>
    <row r="91" ht="28" customHeight="1">
      <c r="A91" s="24" t="n"/>
      <c r="B91" s="24" t="n"/>
      <c r="C91" s="24" t="n"/>
      <c r="D91" s="8">
        <f>IF(C91="","",IFERROR(VLOOKUP(C91,Parameter!$D$5:$E$10,2,FALSE),"Nicht gefunden"))</f>
        <v/>
      </c>
      <c r="E91" s="24" t="n"/>
      <c r="F91" s="24" t="n"/>
      <c r="G91" s="25" t="n"/>
      <c r="H91" s="25" t="n"/>
      <c r="I91" s="25" t="n"/>
      <c r="J91" s="26" t="n"/>
      <c r="K91" s="26" t="n"/>
      <c r="L91" s="27" t="n"/>
      <c r="M91" s="27" t="n"/>
      <c r="N91" s="28">
        <f>IF(OR(A91="",H91="",L91=""),"",IF(L91="Erledigt",0,H91-TODAY()))</f>
        <v/>
      </c>
      <c r="O91" s="29">
        <f>IF(OR(A91="",J91="",K91=""),"",K91-J91)</f>
        <v/>
      </c>
      <c r="P91" s="8">
        <f>IF(A91="","",IF(OR(B91="",C91="",E91="",F91="",G91="",H91="",J91="",L91=""),"Angaben fehlen",IF(L91="Erledigt","Abgeschlossen",IF(H91&lt;TODAY(),"Überfällig",IF(H91&lt;=TODAY()+Parameter!$B$5,"Bald fällig","Im Zeitplan")))))</f>
        <v/>
      </c>
      <c r="Q91" s="8">
        <f>IF(A91="","",IF(AND(G91&lt;&gt;"",H91&lt;&gt;"",H91&lt;G91),"Fälligkeit vor Start",IF(AND(I91&lt;&gt;"",G91&lt;&gt;"",I91&lt;G91),"Abschluss vor Start",IF(AND(L91="Erledigt",I91=""),"Erledigt-Datum fehlt",IF(AND(L91&lt;&gt;"Erledigt",I91&lt;&gt;""),"Status/Datum prüfen",IF(AND(K91&lt;&gt;"",J91=""),"Sollstunden fehlen",""))))))</f>
        <v/>
      </c>
    </row>
    <row r="92" ht="28" customHeight="1">
      <c r="A92" s="24" t="n"/>
      <c r="B92" s="24" t="n"/>
      <c r="C92" s="24" t="n"/>
      <c r="D92" s="13">
        <f>IF(C92="","",IFERROR(VLOOKUP(C92,Parameter!$D$5:$E$10,2,FALSE),"Nicht gefunden"))</f>
        <v/>
      </c>
      <c r="E92" s="24" t="n"/>
      <c r="F92" s="24" t="n"/>
      <c r="G92" s="25" t="n"/>
      <c r="H92" s="25" t="n"/>
      <c r="I92" s="25" t="n"/>
      <c r="J92" s="26" t="n"/>
      <c r="K92" s="26" t="n"/>
      <c r="L92" s="27" t="n"/>
      <c r="M92" s="27" t="n"/>
      <c r="N92" s="30">
        <f>IF(OR(A92="",H92="",L92=""),"",IF(L92="Erledigt",0,H92-TODAY()))</f>
        <v/>
      </c>
      <c r="O92" s="31">
        <f>IF(OR(A92="",J92="",K92=""),"",K92-J92)</f>
        <v/>
      </c>
      <c r="P92" s="13">
        <f>IF(A92="","",IF(OR(B92="",C92="",E92="",F92="",G92="",H92="",J92="",L92=""),"Angaben fehlen",IF(L92="Erledigt","Abgeschlossen",IF(H92&lt;TODAY(),"Überfällig",IF(H92&lt;=TODAY()+Parameter!$B$5,"Bald fällig","Im Zeitplan")))))</f>
        <v/>
      </c>
      <c r="Q92" s="13">
        <f>IF(A92="","",IF(AND(G92&lt;&gt;"",H92&lt;&gt;"",H92&lt;G92),"Fälligkeit vor Start",IF(AND(I92&lt;&gt;"",G92&lt;&gt;"",I92&lt;G92),"Abschluss vor Start",IF(AND(L92="Erledigt",I92=""),"Erledigt-Datum fehlt",IF(AND(L92&lt;&gt;"Erledigt",I92&lt;&gt;""),"Status/Datum prüfen",IF(AND(K92&lt;&gt;"",J92=""),"Sollstunden fehlen",""))))))</f>
        <v/>
      </c>
    </row>
    <row r="93" ht="28" customHeight="1">
      <c r="A93" s="24" t="n"/>
      <c r="B93" s="24" t="n"/>
      <c r="C93" s="24" t="n"/>
      <c r="D93" s="8">
        <f>IF(C93="","",IFERROR(VLOOKUP(C93,Parameter!$D$5:$E$10,2,FALSE),"Nicht gefunden"))</f>
        <v/>
      </c>
      <c r="E93" s="24" t="n"/>
      <c r="F93" s="24" t="n"/>
      <c r="G93" s="25" t="n"/>
      <c r="H93" s="25" t="n"/>
      <c r="I93" s="25" t="n"/>
      <c r="J93" s="26" t="n"/>
      <c r="K93" s="26" t="n"/>
      <c r="L93" s="27" t="n"/>
      <c r="M93" s="27" t="n"/>
      <c r="N93" s="28">
        <f>IF(OR(A93="",H93="",L93=""),"",IF(L93="Erledigt",0,H93-TODAY()))</f>
        <v/>
      </c>
      <c r="O93" s="29">
        <f>IF(OR(A93="",J93="",K93=""),"",K93-J93)</f>
        <v/>
      </c>
      <c r="P93" s="8">
        <f>IF(A93="","",IF(OR(B93="",C93="",E93="",F93="",G93="",H93="",J93="",L93=""),"Angaben fehlen",IF(L93="Erledigt","Abgeschlossen",IF(H93&lt;TODAY(),"Überfällig",IF(H93&lt;=TODAY()+Parameter!$B$5,"Bald fällig","Im Zeitplan")))))</f>
        <v/>
      </c>
      <c r="Q93" s="8">
        <f>IF(A93="","",IF(AND(G93&lt;&gt;"",H93&lt;&gt;"",H93&lt;G93),"Fälligkeit vor Start",IF(AND(I93&lt;&gt;"",G93&lt;&gt;"",I93&lt;G93),"Abschluss vor Start",IF(AND(L93="Erledigt",I93=""),"Erledigt-Datum fehlt",IF(AND(L93&lt;&gt;"Erledigt",I93&lt;&gt;""),"Status/Datum prüfen",IF(AND(K93&lt;&gt;"",J93=""),"Sollstunden fehlen",""))))))</f>
        <v/>
      </c>
    </row>
    <row r="94" ht="28" customHeight="1">
      <c r="A94" s="24" t="n"/>
      <c r="B94" s="24" t="n"/>
      <c r="C94" s="24" t="n"/>
      <c r="D94" s="13">
        <f>IF(C94="","",IFERROR(VLOOKUP(C94,Parameter!$D$5:$E$10,2,FALSE),"Nicht gefunden"))</f>
        <v/>
      </c>
      <c r="E94" s="24" t="n"/>
      <c r="F94" s="24" t="n"/>
      <c r="G94" s="25" t="n"/>
      <c r="H94" s="25" t="n"/>
      <c r="I94" s="25" t="n"/>
      <c r="J94" s="26" t="n"/>
      <c r="K94" s="26" t="n"/>
      <c r="L94" s="27" t="n"/>
      <c r="M94" s="27" t="n"/>
      <c r="N94" s="30">
        <f>IF(OR(A94="",H94="",L94=""),"",IF(L94="Erledigt",0,H94-TODAY()))</f>
        <v/>
      </c>
      <c r="O94" s="31">
        <f>IF(OR(A94="",J94="",K94=""),"",K94-J94)</f>
        <v/>
      </c>
      <c r="P94" s="13">
        <f>IF(A94="","",IF(OR(B94="",C94="",E94="",F94="",G94="",H94="",J94="",L94=""),"Angaben fehlen",IF(L94="Erledigt","Abgeschlossen",IF(H94&lt;TODAY(),"Überfällig",IF(H94&lt;=TODAY()+Parameter!$B$5,"Bald fällig","Im Zeitplan")))))</f>
        <v/>
      </c>
      <c r="Q94" s="13">
        <f>IF(A94="","",IF(AND(G94&lt;&gt;"",H94&lt;&gt;"",H94&lt;G94),"Fälligkeit vor Start",IF(AND(I94&lt;&gt;"",G94&lt;&gt;"",I94&lt;G94),"Abschluss vor Start",IF(AND(L94="Erledigt",I94=""),"Erledigt-Datum fehlt",IF(AND(L94&lt;&gt;"Erledigt",I94&lt;&gt;""),"Status/Datum prüfen",IF(AND(K94&lt;&gt;"",J94=""),"Sollstunden fehlen",""))))))</f>
        <v/>
      </c>
    </row>
    <row r="95" ht="28" customHeight="1">
      <c r="A95" s="24" t="n"/>
      <c r="B95" s="24" t="n"/>
      <c r="C95" s="24" t="n"/>
      <c r="D95" s="8">
        <f>IF(C95="","",IFERROR(VLOOKUP(C95,Parameter!$D$5:$E$10,2,FALSE),"Nicht gefunden"))</f>
        <v/>
      </c>
      <c r="E95" s="24" t="n"/>
      <c r="F95" s="24" t="n"/>
      <c r="G95" s="25" t="n"/>
      <c r="H95" s="25" t="n"/>
      <c r="I95" s="25" t="n"/>
      <c r="J95" s="26" t="n"/>
      <c r="K95" s="26" t="n"/>
      <c r="L95" s="27" t="n"/>
      <c r="M95" s="27" t="n"/>
      <c r="N95" s="28">
        <f>IF(OR(A95="",H95="",L95=""),"",IF(L95="Erledigt",0,H95-TODAY()))</f>
        <v/>
      </c>
      <c r="O95" s="29">
        <f>IF(OR(A95="",J95="",K95=""),"",K95-J95)</f>
        <v/>
      </c>
      <c r="P95" s="8">
        <f>IF(A95="","",IF(OR(B95="",C95="",E95="",F95="",G95="",H95="",J95="",L95=""),"Angaben fehlen",IF(L95="Erledigt","Abgeschlossen",IF(H95&lt;TODAY(),"Überfällig",IF(H95&lt;=TODAY()+Parameter!$B$5,"Bald fällig","Im Zeitplan")))))</f>
        <v/>
      </c>
      <c r="Q95" s="8">
        <f>IF(A95="","",IF(AND(G95&lt;&gt;"",H95&lt;&gt;"",H95&lt;G95),"Fälligkeit vor Start",IF(AND(I95&lt;&gt;"",G95&lt;&gt;"",I95&lt;G95),"Abschluss vor Start",IF(AND(L95="Erledigt",I95=""),"Erledigt-Datum fehlt",IF(AND(L95&lt;&gt;"Erledigt",I95&lt;&gt;""),"Status/Datum prüfen",IF(AND(K95&lt;&gt;"",J95=""),"Sollstunden fehlen",""))))))</f>
        <v/>
      </c>
    </row>
    <row r="96" ht="28" customHeight="1">
      <c r="A96" s="24" t="n"/>
      <c r="B96" s="24" t="n"/>
      <c r="C96" s="24" t="n"/>
      <c r="D96" s="13">
        <f>IF(C96="","",IFERROR(VLOOKUP(C96,Parameter!$D$5:$E$10,2,FALSE),"Nicht gefunden"))</f>
        <v/>
      </c>
      <c r="E96" s="24" t="n"/>
      <c r="F96" s="24" t="n"/>
      <c r="G96" s="25" t="n"/>
      <c r="H96" s="25" t="n"/>
      <c r="I96" s="25" t="n"/>
      <c r="J96" s="26" t="n"/>
      <c r="K96" s="26" t="n"/>
      <c r="L96" s="27" t="n"/>
      <c r="M96" s="27" t="n"/>
      <c r="N96" s="30">
        <f>IF(OR(A96="",H96="",L96=""),"",IF(L96="Erledigt",0,H96-TODAY()))</f>
        <v/>
      </c>
      <c r="O96" s="31">
        <f>IF(OR(A96="",J96="",K96=""),"",K96-J96)</f>
        <v/>
      </c>
      <c r="P96" s="13">
        <f>IF(A96="","",IF(OR(B96="",C96="",E96="",F96="",G96="",H96="",J96="",L96=""),"Angaben fehlen",IF(L96="Erledigt","Abgeschlossen",IF(H96&lt;TODAY(),"Überfällig",IF(H96&lt;=TODAY()+Parameter!$B$5,"Bald fällig","Im Zeitplan")))))</f>
        <v/>
      </c>
      <c r="Q96" s="13">
        <f>IF(A96="","",IF(AND(G96&lt;&gt;"",H96&lt;&gt;"",H96&lt;G96),"Fälligkeit vor Start",IF(AND(I96&lt;&gt;"",G96&lt;&gt;"",I96&lt;G96),"Abschluss vor Start",IF(AND(L96="Erledigt",I96=""),"Erledigt-Datum fehlt",IF(AND(L96&lt;&gt;"Erledigt",I96&lt;&gt;""),"Status/Datum prüfen",IF(AND(K96&lt;&gt;"",J96=""),"Sollstunden fehlen",""))))))</f>
        <v/>
      </c>
    </row>
    <row r="97" ht="28" customHeight="1">
      <c r="A97" s="24" t="n"/>
      <c r="B97" s="24" t="n"/>
      <c r="C97" s="24" t="n"/>
      <c r="D97" s="8">
        <f>IF(C97="","",IFERROR(VLOOKUP(C97,Parameter!$D$5:$E$10,2,FALSE),"Nicht gefunden"))</f>
        <v/>
      </c>
      <c r="E97" s="24" t="n"/>
      <c r="F97" s="24" t="n"/>
      <c r="G97" s="25" t="n"/>
      <c r="H97" s="25" t="n"/>
      <c r="I97" s="25" t="n"/>
      <c r="J97" s="26" t="n"/>
      <c r="K97" s="26" t="n"/>
      <c r="L97" s="27" t="n"/>
      <c r="M97" s="27" t="n"/>
      <c r="N97" s="28">
        <f>IF(OR(A97="",H97="",L97=""),"",IF(L97="Erledigt",0,H97-TODAY()))</f>
        <v/>
      </c>
      <c r="O97" s="29">
        <f>IF(OR(A97="",J97="",K97=""),"",K97-J97)</f>
        <v/>
      </c>
      <c r="P97" s="8">
        <f>IF(A97="","",IF(OR(B97="",C97="",E97="",F97="",G97="",H97="",J97="",L97=""),"Angaben fehlen",IF(L97="Erledigt","Abgeschlossen",IF(H97&lt;TODAY(),"Überfällig",IF(H97&lt;=TODAY()+Parameter!$B$5,"Bald fällig","Im Zeitplan")))))</f>
        <v/>
      </c>
      <c r="Q97" s="8">
        <f>IF(A97="","",IF(AND(G97&lt;&gt;"",H97&lt;&gt;"",H97&lt;G97),"Fälligkeit vor Start",IF(AND(I97&lt;&gt;"",G97&lt;&gt;"",I97&lt;G97),"Abschluss vor Start",IF(AND(L97="Erledigt",I97=""),"Erledigt-Datum fehlt",IF(AND(L97&lt;&gt;"Erledigt",I97&lt;&gt;""),"Status/Datum prüfen",IF(AND(K97&lt;&gt;"",J97=""),"Sollstunden fehlen",""))))))</f>
        <v/>
      </c>
    </row>
    <row r="98" ht="28" customHeight="1">
      <c r="A98" s="24" t="n"/>
      <c r="B98" s="24" t="n"/>
      <c r="C98" s="24" t="n"/>
      <c r="D98" s="13">
        <f>IF(C98="","",IFERROR(VLOOKUP(C98,Parameter!$D$5:$E$10,2,FALSE),"Nicht gefunden"))</f>
        <v/>
      </c>
      <c r="E98" s="24" t="n"/>
      <c r="F98" s="24" t="n"/>
      <c r="G98" s="25" t="n"/>
      <c r="H98" s="25" t="n"/>
      <c r="I98" s="25" t="n"/>
      <c r="J98" s="26" t="n"/>
      <c r="K98" s="26" t="n"/>
      <c r="L98" s="27" t="n"/>
      <c r="M98" s="27" t="n"/>
      <c r="N98" s="30">
        <f>IF(OR(A98="",H98="",L98=""),"",IF(L98="Erledigt",0,H98-TODAY()))</f>
        <v/>
      </c>
      <c r="O98" s="31">
        <f>IF(OR(A98="",J98="",K98=""),"",K98-J98)</f>
        <v/>
      </c>
      <c r="P98" s="13">
        <f>IF(A98="","",IF(OR(B98="",C98="",E98="",F98="",G98="",H98="",J98="",L98=""),"Angaben fehlen",IF(L98="Erledigt","Abgeschlossen",IF(H98&lt;TODAY(),"Überfällig",IF(H98&lt;=TODAY()+Parameter!$B$5,"Bald fällig","Im Zeitplan")))))</f>
        <v/>
      </c>
      <c r="Q98" s="13">
        <f>IF(A98="","",IF(AND(G98&lt;&gt;"",H98&lt;&gt;"",H98&lt;G98),"Fälligkeit vor Start",IF(AND(I98&lt;&gt;"",G98&lt;&gt;"",I98&lt;G98),"Abschluss vor Start",IF(AND(L98="Erledigt",I98=""),"Erledigt-Datum fehlt",IF(AND(L98&lt;&gt;"Erledigt",I98&lt;&gt;""),"Status/Datum prüfen",IF(AND(K98&lt;&gt;"",J98=""),"Sollstunden fehlen",""))))))</f>
        <v/>
      </c>
    </row>
    <row r="99" ht="28" customHeight="1">
      <c r="A99" s="24" t="n"/>
      <c r="B99" s="24" t="n"/>
      <c r="C99" s="24" t="n"/>
      <c r="D99" s="8">
        <f>IF(C99="","",IFERROR(VLOOKUP(C99,Parameter!$D$5:$E$10,2,FALSE),"Nicht gefunden"))</f>
        <v/>
      </c>
      <c r="E99" s="24" t="n"/>
      <c r="F99" s="24" t="n"/>
      <c r="G99" s="25" t="n"/>
      <c r="H99" s="25" t="n"/>
      <c r="I99" s="25" t="n"/>
      <c r="J99" s="26" t="n"/>
      <c r="K99" s="26" t="n"/>
      <c r="L99" s="27" t="n"/>
      <c r="M99" s="27" t="n"/>
      <c r="N99" s="28">
        <f>IF(OR(A99="",H99="",L99=""),"",IF(L99="Erledigt",0,H99-TODAY()))</f>
        <v/>
      </c>
      <c r="O99" s="29">
        <f>IF(OR(A99="",J99="",K99=""),"",K99-J99)</f>
        <v/>
      </c>
      <c r="P99" s="8">
        <f>IF(A99="","",IF(OR(B99="",C99="",E99="",F99="",G99="",H99="",J99="",L99=""),"Angaben fehlen",IF(L99="Erledigt","Abgeschlossen",IF(H99&lt;TODAY(),"Überfällig",IF(H99&lt;=TODAY()+Parameter!$B$5,"Bald fällig","Im Zeitplan")))))</f>
        <v/>
      </c>
      <c r="Q99" s="8">
        <f>IF(A99="","",IF(AND(G99&lt;&gt;"",H99&lt;&gt;"",H99&lt;G99),"Fälligkeit vor Start",IF(AND(I99&lt;&gt;"",G99&lt;&gt;"",I99&lt;G99),"Abschluss vor Start",IF(AND(L99="Erledigt",I99=""),"Erledigt-Datum fehlt",IF(AND(L99&lt;&gt;"Erledigt",I99&lt;&gt;""),"Status/Datum prüfen",IF(AND(K99&lt;&gt;"",J99=""),"Sollstunden fehlen",""))))))</f>
        <v/>
      </c>
    </row>
    <row r="100" ht="28" customHeight="1">
      <c r="A100" s="24" t="n"/>
      <c r="B100" s="24" t="n"/>
      <c r="C100" s="24" t="n"/>
      <c r="D100" s="13">
        <f>IF(C100="","",IFERROR(VLOOKUP(C100,Parameter!$D$5:$E$10,2,FALSE),"Nicht gefunden"))</f>
        <v/>
      </c>
      <c r="E100" s="24" t="n"/>
      <c r="F100" s="24" t="n"/>
      <c r="G100" s="25" t="n"/>
      <c r="H100" s="25" t="n"/>
      <c r="I100" s="25" t="n"/>
      <c r="J100" s="26" t="n"/>
      <c r="K100" s="26" t="n"/>
      <c r="L100" s="27" t="n"/>
      <c r="M100" s="27" t="n"/>
      <c r="N100" s="30">
        <f>IF(OR(A100="",H100="",L100=""),"",IF(L100="Erledigt",0,H100-TODAY()))</f>
        <v/>
      </c>
      <c r="O100" s="31">
        <f>IF(OR(A100="",J100="",K100=""),"",K100-J100)</f>
        <v/>
      </c>
      <c r="P100" s="13">
        <f>IF(A100="","",IF(OR(B100="",C100="",E100="",F100="",G100="",H100="",J100="",L100=""),"Angaben fehlen",IF(L100="Erledigt","Abgeschlossen",IF(H100&lt;TODAY(),"Überfällig",IF(H100&lt;=TODAY()+Parameter!$B$5,"Bald fällig","Im Zeitplan")))))</f>
        <v/>
      </c>
      <c r="Q100" s="13">
        <f>IF(A100="","",IF(AND(G100&lt;&gt;"",H100&lt;&gt;"",H100&lt;G100),"Fälligkeit vor Start",IF(AND(I100&lt;&gt;"",G100&lt;&gt;"",I100&lt;G100),"Abschluss vor Start",IF(AND(L100="Erledigt",I100=""),"Erledigt-Datum fehlt",IF(AND(L100&lt;&gt;"Erledigt",I100&lt;&gt;""),"Status/Datum prüfen",IF(AND(K100&lt;&gt;"",J100=""),"Sollstunden fehlen",""))))))</f>
        <v/>
      </c>
    </row>
    <row r="101" ht="28" customHeight="1">
      <c r="A101" s="24" t="n"/>
      <c r="B101" s="24" t="n"/>
      <c r="C101" s="24" t="n"/>
      <c r="D101" s="8">
        <f>IF(C101="","",IFERROR(VLOOKUP(C101,Parameter!$D$5:$E$10,2,FALSE),"Nicht gefunden"))</f>
        <v/>
      </c>
      <c r="E101" s="24" t="n"/>
      <c r="F101" s="24" t="n"/>
      <c r="G101" s="25" t="n"/>
      <c r="H101" s="25" t="n"/>
      <c r="I101" s="25" t="n"/>
      <c r="J101" s="26" t="n"/>
      <c r="K101" s="26" t="n"/>
      <c r="L101" s="27" t="n"/>
      <c r="M101" s="27" t="n"/>
      <c r="N101" s="28">
        <f>IF(OR(A101="",H101="",L101=""),"",IF(L101="Erledigt",0,H101-TODAY()))</f>
        <v/>
      </c>
      <c r="O101" s="29">
        <f>IF(OR(A101="",J101="",K101=""),"",K101-J101)</f>
        <v/>
      </c>
      <c r="P101" s="8">
        <f>IF(A101="","",IF(OR(B101="",C101="",E101="",F101="",G101="",H101="",J101="",L101=""),"Angaben fehlen",IF(L101="Erledigt","Abgeschlossen",IF(H101&lt;TODAY(),"Überfällig",IF(H101&lt;=TODAY()+Parameter!$B$5,"Bald fällig","Im Zeitplan")))))</f>
        <v/>
      </c>
      <c r="Q101" s="8">
        <f>IF(A101="","",IF(AND(G101&lt;&gt;"",H101&lt;&gt;"",H101&lt;G101),"Fälligkeit vor Start",IF(AND(I101&lt;&gt;"",G101&lt;&gt;"",I101&lt;G101),"Abschluss vor Start",IF(AND(L101="Erledigt",I101=""),"Erledigt-Datum fehlt",IF(AND(L101&lt;&gt;"Erledigt",I101&lt;&gt;""),"Status/Datum prüfen",IF(AND(K101&lt;&gt;"",J101=""),"Sollstunden fehlen",""))))))</f>
        <v/>
      </c>
    </row>
    <row r="102" ht="28" customHeight="1">
      <c r="A102" s="24" t="n"/>
      <c r="B102" s="24" t="n"/>
      <c r="C102" s="24" t="n"/>
      <c r="D102" s="13">
        <f>IF(C102="","",IFERROR(VLOOKUP(C102,Parameter!$D$5:$E$10,2,FALSE),"Nicht gefunden"))</f>
        <v/>
      </c>
      <c r="E102" s="24" t="n"/>
      <c r="F102" s="24" t="n"/>
      <c r="G102" s="25" t="n"/>
      <c r="H102" s="25" t="n"/>
      <c r="I102" s="25" t="n"/>
      <c r="J102" s="26" t="n"/>
      <c r="K102" s="26" t="n"/>
      <c r="L102" s="27" t="n"/>
      <c r="M102" s="27" t="n"/>
      <c r="N102" s="30">
        <f>IF(OR(A102="",H102="",L102=""),"",IF(L102="Erledigt",0,H102-TODAY()))</f>
        <v/>
      </c>
      <c r="O102" s="31">
        <f>IF(OR(A102="",J102="",K102=""),"",K102-J102)</f>
        <v/>
      </c>
      <c r="P102" s="13">
        <f>IF(A102="","",IF(OR(B102="",C102="",E102="",F102="",G102="",H102="",J102="",L102=""),"Angaben fehlen",IF(L102="Erledigt","Abgeschlossen",IF(H102&lt;TODAY(),"Überfällig",IF(H102&lt;=TODAY()+Parameter!$B$5,"Bald fällig","Im Zeitplan")))))</f>
        <v/>
      </c>
      <c r="Q102" s="13">
        <f>IF(A102="","",IF(AND(G102&lt;&gt;"",H102&lt;&gt;"",H102&lt;G102),"Fälligkeit vor Start",IF(AND(I102&lt;&gt;"",G102&lt;&gt;"",I102&lt;G102),"Abschluss vor Start",IF(AND(L102="Erledigt",I102=""),"Erledigt-Datum fehlt",IF(AND(L102&lt;&gt;"Erledigt",I102&lt;&gt;""),"Status/Datum prüfen",IF(AND(K102&lt;&gt;"",J102=""),"Sollstunden fehlen",""))))))</f>
        <v/>
      </c>
    </row>
    <row r="103" ht="28" customHeight="1">
      <c r="A103" s="24" t="n"/>
      <c r="B103" s="24" t="n"/>
      <c r="C103" s="24" t="n"/>
      <c r="D103" s="8">
        <f>IF(C103="","",IFERROR(VLOOKUP(C103,Parameter!$D$5:$E$10,2,FALSE),"Nicht gefunden"))</f>
        <v/>
      </c>
      <c r="E103" s="24" t="n"/>
      <c r="F103" s="24" t="n"/>
      <c r="G103" s="25" t="n"/>
      <c r="H103" s="25" t="n"/>
      <c r="I103" s="25" t="n"/>
      <c r="J103" s="26" t="n"/>
      <c r="K103" s="26" t="n"/>
      <c r="L103" s="27" t="n"/>
      <c r="M103" s="27" t="n"/>
      <c r="N103" s="28">
        <f>IF(OR(A103="",H103="",L103=""),"",IF(L103="Erledigt",0,H103-TODAY()))</f>
        <v/>
      </c>
      <c r="O103" s="29">
        <f>IF(OR(A103="",J103="",K103=""),"",K103-J103)</f>
        <v/>
      </c>
      <c r="P103" s="8">
        <f>IF(A103="","",IF(OR(B103="",C103="",E103="",F103="",G103="",H103="",J103="",L103=""),"Angaben fehlen",IF(L103="Erledigt","Abgeschlossen",IF(H103&lt;TODAY(),"Überfällig",IF(H103&lt;=TODAY()+Parameter!$B$5,"Bald fällig","Im Zeitplan")))))</f>
        <v/>
      </c>
      <c r="Q103" s="8">
        <f>IF(A103="","",IF(AND(G103&lt;&gt;"",H103&lt;&gt;"",H103&lt;G103),"Fälligkeit vor Start",IF(AND(I103&lt;&gt;"",G103&lt;&gt;"",I103&lt;G103),"Abschluss vor Start",IF(AND(L103="Erledigt",I103=""),"Erledigt-Datum fehlt",IF(AND(L103&lt;&gt;"Erledigt",I103&lt;&gt;""),"Status/Datum prüfen",IF(AND(K103&lt;&gt;"",J103=""),"Sollstunden fehlen",""))))))</f>
        <v/>
      </c>
    </row>
    <row r="104" ht="28" customHeight="1">
      <c r="A104" s="24" t="n"/>
      <c r="B104" s="24" t="n"/>
      <c r="C104" s="24" t="n"/>
      <c r="D104" s="13">
        <f>IF(C104="","",IFERROR(VLOOKUP(C104,Parameter!$D$5:$E$10,2,FALSE),"Nicht gefunden"))</f>
        <v/>
      </c>
      <c r="E104" s="24" t="n"/>
      <c r="F104" s="24" t="n"/>
      <c r="G104" s="25" t="n"/>
      <c r="H104" s="25" t="n"/>
      <c r="I104" s="25" t="n"/>
      <c r="J104" s="26" t="n"/>
      <c r="K104" s="26" t="n"/>
      <c r="L104" s="27" t="n"/>
      <c r="M104" s="27" t="n"/>
      <c r="N104" s="30">
        <f>IF(OR(A104="",H104="",L104=""),"",IF(L104="Erledigt",0,H104-TODAY()))</f>
        <v/>
      </c>
      <c r="O104" s="31">
        <f>IF(OR(A104="",J104="",K104=""),"",K104-J104)</f>
        <v/>
      </c>
      <c r="P104" s="13">
        <f>IF(A104="","",IF(OR(B104="",C104="",E104="",F104="",G104="",H104="",J104="",L104=""),"Angaben fehlen",IF(L104="Erledigt","Abgeschlossen",IF(H104&lt;TODAY(),"Überfällig",IF(H104&lt;=TODAY()+Parameter!$B$5,"Bald fällig","Im Zeitplan")))))</f>
        <v/>
      </c>
      <c r="Q104" s="13">
        <f>IF(A104="","",IF(AND(G104&lt;&gt;"",H104&lt;&gt;"",H104&lt;G104),"Fälligkeit vor Start",IF(AND(I104&lt;&gt;"",G104&lt;&gt;"",I104&lt;G104),"Abschluss vor Start",IF(AND(L104="Erledigt",I104=""),"Erledigt-Datum fehlt",IF(AND(L104&lt;&gt;"Erledigt",I104&lt;&gt;""),"Status/Datum prüfen",IF(AND(K104&lt;&gt;"",J104=""),"Sollstunden fehlen",""))))))</f>
        <v/>
      </c>
    </row>
  </sheetData>
  <autoFilter ref="A4:Q104"/>
  <mergeCells count="1">
    <mergeCell ref="A1:Q1"/>
  </mergeCells>
  <conditionalFormatting sqref="A5:A104">
    <cfRule type="expression" priority="1" dxfId="0" stopIfTrue="1">
      <formula>AND($A5&lt;&gt;"",COUNTIF($A$5:$A$104,$A5)&gt;1)</formula>
    </cfRule>
  </conditionalFormatting>
  <conditionalFormatting sqref="L5:L104">
    <cfRule type="expression" priority="2" dxfId="1" stopIfTrue="1">
      <formula>$L5="Erledigt"</formula>
    </cfRule>
  </conditionalFormatting>
  <conditionalFormatting sqref="N5:N104">
    <cfRule type="expression" priority="3" dxfId="0" stopIfTrue="1">
      <formula>AND(ISNUMBER($N5),$N5&lt;0)</formula>
    </cfRule>
  </conditionalFormatting>
  <conditionalFormatting sqref="O5:O104">
    <cfRule type="expression" priority="4" dxfId="0" stopIfTrue="1">
      <formula>AND(ISNUMBER($O5),$O5&gt;INDIRECT("Parameter!$B$10"))</formula>
    </cfRule>
  </conditionalFormatting>
  <conditionalFormatting sqref="P5:P104">
    <cfRule type="expression" priority="5" dxfId="1" stopIfTrue="1">
      <formula>$P5="Abgeschlossen"</formula>
    </cfRule>
    <cfRule type="expression" priority="6" dxfId="0" stopIfTrue="1">
      <formula>$P5="Überfällig"</formula>
    </cfRule>
    <cfRule type="expression" priority="7" dxfId="0" stopIfTrue="1">
      <formula>$P5="Angaben fehlen"</formula>
    </cfRule>
    <cfRule type="expression" priority="8" dxfId="2" stopIfTrue="1">
      <formula>$P5="Bald fällig"</formula>
    </cfRule>
  </conditionalFormatting>
  <conditionalFormatting sqref="Q5:Q104">
    <cfRule type="expression" priority="9" dxfId="0" stopIfTrue="1">
      <formula>$Q5&lt;&gt;""</formula>
    </cfRule>
  </conditionalFormatting>
  <dataValidations count="12">
    <dataValidation sqref="A5:A104" showErrorMessage="1" showInputMessage="1" allowBlank="1" errorTitle="Plan-ID prüfen" error="Bitte höchstens 20 Zeichen verwenden." type="textLength" errorStyle="stop" operator="between">
      <formula1>1</formula1>
      <formula2>20</formula2>
    </dataValidation>
    <dataValidation sqref="B5:B104" showErrorMessage="1" showInputMessage="1" allowBlank="1" errorTitle="Teamkennung prüfen" error="Bitte eine kurze, eindeutig fiktive Kennung verwenden." type="textLength" errorStyle="stop" operator="between">
      <formula1>1</formula1>
      <formula2>40</formula2>
    </dataValidation>
    <dataValidation sqref="C5:C104" showErrorMessage="1" showInputMessage="1" allowBlank="1" errorTitle="Rolle auswählen" error="Bitte eine Rolle aus der Liste im Blatt Parameter auswählen." type="list" errorStyle="stop">
      <formula1>INDIRECT("Parameter!$D$5:$D$10")</formula1>
    </dataValidation>
    <dataValidation sqref="E5:E104" showErrorMessage="1" showInputMessage="1" allowBlank="1" errorTitle="Schritt prüfen" error="Bitte höchstens 80 Zeichen verwenden." type="textLength" errorStyle="stop" operator="between">
      <formula1>1</formula1>
      <formula2>80</formula2>
    </dataValidation>
    <dataValidation sqref="F5:F104" showErrorMessage="1" showInputMessage="1" allowBlank="1" errorTitle="Zuständigkeit prüfen" error="Bitte eine kurze, eindeutig fiktive Zuständigkeit verwenden." type="textLength" errorStyle="stop" operator="between">
      <formula1>1</formula1>
      <formula2>50</formula2>
    </dataValidation>
    <dataValidation sqref="G5:G104" showErrorMessage="1" showInputMessage="1" allowBlank="1" errorTitle="Startdatum prüfen" error="Das Datum muss innerhalb des Planungsfensters aus dem Blatt Parameter liegen." type="custom" errorStyle="stop">
      <formula1>OR(G5="",AND(ISNUMBER(G5),G5&gt;=INDIRECT("Parameter!$B$8"),G5&lt;=INDIRECT("Parameter!$B$9")))</formula1>
    </dataValidation>
    <dataValidation sqref="H5:H104" showErrorMessage="1" showInputMessage="1" allowBlank="1" errorTitle="Fälligkeit prüfen" error="Die Fälligkeit darf nicht vor dem Start liegen und muss im Planungsfenster liegen." type="custom" errorStyle="stop">
      <formula1>OR(H5="",AND(ISNUMBER(H5),H5&gt;=G5,H5&gt;=INDIRECT("Parameter!$B$8"),H5&lt;=INDIRECT("Parameter!$B$9")))</formula1>
    </dataValidation>
    <dataValidation sqref="I5:I104" showErrorMessage="1" showInputMessage="1" allowBlank="1" errorTitle="Abschlussdatum prüfen" error="Das Abschlussdatum darf nicht vor dem Start liegen und muss im Planungsfenster liegen." type="custom" errorStyle="stop">
      <formula1>OR(I5="",AND(ISNUMBER(I5),I5&gt;=G5,I5&gt;=INDIRECT("Parameter!$B$8"),I5&lt;=INDIRECT("Parameter!$B$9")))</formula1>
    </dataValidation>
    <dataValidation sqref="J5:J104" showErrorMessage="1" showInputMessage="1" allowBlank="1" errorTitle="Sollstunden prüfen" error="Bitte eine Zahl innerhalb der im Blatt Parameter festgelegten Grenze eingeben." type="custom" errorStyle="stop">
      <formula1>OR(J5="",AND(ISNUMBER(J5),J5&gt;=0,J5&lt;=INDIRECT("Parameter!$B$6")))</formula1>
    </dataValidation>
    <dataValidation sqref="K5:K104" showErrorMessage="1" showInputMessage="1" allowBlank="1" errorTitle="Iststunden prüfen" error="Bitte eine Zahl innerhalb der im Blatt Parameter festgelegten Grenze eingeben." type="custom" errorStyle="stop">
      <formula1>OR(K5="",AND(ISNUMBER(K5),K5&gt;=0,K5&lt;=INDIRECT("Parameter!$B$7")))</formula1>
    </dataValidation>
    <dataValidation sqref="L5:L104" showErrorMessage="1" showInputMessage="1" allowBlank="1" errorTitle="Status auswählen" error="Bitte einen Status aus der Liste im Blatt Parameter auswählen." type="list" errorStyle="stop">
      <formula1>INDIRECT("Parameter!$G$5:$G$8")</formula1>
    </dataValidation>
    <dataValidation sqref="M5:M104" showErrorMessage="1" showInputMessage="1" allowBlank="1" errorTitle="Priorität auswählen" error="Bitte eine Priorität aus der Liste im Blatt Parameter auswählen." type="list" errorStyle="stop">
      <formula1>INDIRECT("Parameter!$I$5:$I$7")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4" customWidth="1" min="3" max="3"/>
    <col width="24" customWidth="1" min="4" max="4"/>
    <col width="18" customWidth="1" min="5" max="5"/>
    <col width="3" customWidth="1" min="6" max="6"/>
    <col width="22" customWidth="1" min="7" max="7"/>
    <col width="3" customWidth="1" min="8" max="8"/>
    <col width="18" customWidth="1" min="9" max="9"/>
  </cols>
  <sheetData>
    <row r="1" ht="30" customHeight="1">
      <c r="A1" s="1" t="inlineStr">
        <is>
          <t>Parameter und Auswahllisten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30" customHeight="1">
      <c r="A2" s="4" t="inlineStr">
        <is>
          <t>Gelbe Werte sind veränderbare Planungsannahmen oder Listen; sie stellen keine garantierten Vorgaben dar</t>
        </is>
      </c>
    </row>
    <row r="3"/>
    <row r="4" ht="34" customHeight="1">
      <c r="A4" s="5" t="inlineStr">
        <is>
          <t>Parameter</t>
        </is>
      </c>
      <c r="B4" s="5" t="inlineStr">
        <is>
          <t>Wert</t>
        </is>
      </c>
      <c r="C4" s="5" t="inlineStr">
        <is>
          <t>Einheit</t>
        </is>
      </c>
      <c r="D4" s="21" t="inlineStr">
        <is>
          <t>Rolle</t>
        </is>
      </c>
      <c r="E4" s="21" t="inlineStr">
        <is>
          <t>Bereich</t>
        </is>
      </c>
      <c r="G4" s="21" t="inlineStr">
        <is>
          <t>Statusliste</t>
        </is>
      </c>
      <c r="I4" s="21" t="inlineStr">
        <is>
          <t>Prioritäten</t>
        </is>
      </c>
    </row>
    <row r="5" ht="30" customHeight="1">
      <c r="A5" s="23" t="inlineStr">
        <is>
          <t>Vorwarnfrist</t>
        </is>
      </c>
      <c r="B5" s="32" t="n">
        <v>3</v>
      </c>
      <c r="C5" s="8" t="inlineStr">
        <is>
          <t>Tage</t>
        </is>
      </c>
      <c r="D5" s="33" t="inlineStr">
        <is>
          <t>Servicekraft</t>
        </is>
      </c>
      <c r="E5" s="33" t="inlineStr">
        <is>
          <t>Service</t>
        </is>
      </c>
      <c r="G5" s="33" t="inlineStr">
        <is>
          <t>Geplant</t>
        </is>
      </c>
      <c r="I5" s="33" t="inlineStr">
        <is>
          <t>Niedrig</t>
        </is>
      </c>
    </row>
    <row r="6" ht="30" customHeight="1">
      <c r="A6" s="22" t="inlineStr">
        <is>
          <t>Maximale Sollstunden je Schritt</t>
        </is>
      </c>
      <c r="B6" s="34" t="n">
        <v>12</v>
      </c>
      <c r="C6" s="13" t="inlineStr">
        <is>
          <t>Stunden</t>
        </is>
      </c>
      <c r="D6" s="33" t="inlineStr">
        <is>
          <t>Küchenkraft</t>
        </is>
      </c>
      <c r="E6" s="33" t="inlineStr">
        <is>
          <t>Küche</t>
        </is>
      </c>
      <c r="G6" s="33" t="inlineStr">
        <is>
          <t>In Bearbeitung</t>
        </is>
      </c>
      <c r="I6" s="33" t="inlineStr">
        <is>
          <t>Mittel</t>
        </is>
      </c>
    </row>
    <row r="7" ht="30" customHeight="1">
      <c r="A7" s="23" t="inlineStr">
        <is>
          <t>Maximale Iststunden je Schritt</t>
        </is>
      </c>
      <c r="B7" s="34" t="n">
        <v>20</v>
      </c>
      <c r="C7" s="8" t="inlineStr">
        <is>
          <t>Stunden</t>
        </is>
      </c>
      <c r="D7" s="33" t="inlineStr">
        <is>
          <t>Barservice</t>
        </is>
      </c>
      <c r="E7" s="33" t="inlineStr">
        <is>
          <t>Bar</t>
        </is>
      </c>
      <c r="G7" s="33" t="inlineStr">
        <is>
          <t>Erledigt</t>
        </is>
      </c>
      <c r="I7" s="33" t="inlineStr">
        <is>
          <t>Hoch</t>
        </is>
      </c>
    </row>
    <row r="8" ht="30" customHeight="1">
      <c r="A8" s="22" t="inlineStr">
        <is>
          <t>Frühestes Planungsdatum</t>
        </is>
      </c>
      <c r="B8" s="35" t="n">
        <v>46184</v>
      </c>
      <c r="C8" s="13" t="inlineStr">
        <is>
          <t>Datum</t>
        </is>
      </c>
      <c r="D8" s="33" t="inlineStr">
        <is>
          <t>Schichtleitung</t>
        </is>
      </c>
      <c r="E8" s="33" t="inlineStr">
        <is>
          <t>Leitung</t>
        </is>
      </c>
      <c r="G8" s="33" t="inlineStr">
        <is>
          <t>Pausiert</t>
        </is>
      </c>
    </row>
    <row r="9" ht="30" customHeight="1">
      <c r="A9" s="23" t="inlineStr">
        <is>
          <t>Spätestes Planungsdatum</t>
        </is>
      </c>
      <c r="B9" s="35" t="n">
        <v>46639</v>
      </c>
      <c r="C9" s="8" t="inlineStr">
        <is>
          <t>Datum</t>
        </is>
      </c>
      <c r="D9" s="33" t="inlineStr">
        <is>
          <t>Veranstaltungsservice</t>
        </is>
      </c>
      <c r="E9" s="33" t="inlineStr">
        <is>
          <t>Catering</t>
        </is>
      </c>
    </row>
    <row r="10" ht="30" customHeight="1">
      <c r="A10" s="22" t="inlineStr">
        <is>
          <t>Warnschwelle positive Stundenabweichung</t>
        </is>
      </c>
      <c r="B10" s="34" t="n">
        <v>4</v>
      </c>
      <c r="C10" s="13" t="inlineStr">
        <is>
          <t>Stunden</t>
        </is>
      </c>
      <c r="D10" s="33" t="inlineStr">
        <is>
          <t>Spülkraft</t>
        </is>
      </c>
      <c r="E10" s="33" t="inlineStr">
        <is>
          <t>Küche</t>
        </is>
      </c>
    </row>
  </sheetData>
  <mergeCells count="1">
    <mergeCell ref="A1:I1"/>
  </mergeCells>
  <dataValidations count="5">
    <dataValidation sqref="B5" showErrorMessage="1" showInputMessage="1" allowBlank="0" errorTitle="Vorwarnfrist prüfen" error="Bitte eine ganze Zahl zwischen 0 und 30 eingeben." type="whole" errorStyle="stop" operator="between">
      <formula1>0</formula1>
      <formula2>30</formula2>
    </dataValidation>
    <dataValidation sqref="B6:B7" showErrorMessage="1" showInputMessage="1" allowBlank="0" errorTitle="Stundengrenze prüfen" error="Bitte einen Wert zwischen 0,25 und 100 Stunden eingeben." type="decimal" errorStyle="stop" operator="between">
      <formula1>0.25</formula1>
      <formula2>100</formula2>
    </dataValidation>
    <dataValidation sqref="B8" showErrorMessage="1" showInputMessage="1" allowBlank="0" errorTitle="Planungsdatum prüfen" error="Bitte ein Datum im plausiblen Planungszeitraum eingeben." type="custom" errorStyle="stop">
      <formula1>AND(ISNUMBER(B8),B8&gt;=DATE(YEAR(TODAY())-2,1,1),B8&lt;=DATE(YEAR(TODAY())+2,12,31))</formula1>
    </dataValidation>
    <dataValidation sqref="B9" showErrorMessage="1" showInputMessage="1" allowBlank="0" errorTitle="Planungsende prüfen" error="Das späteste Datum muss am oder nach dem frühesten Datum und höchstens 730 Tage später liegen." type="custom" errorStyle="stop">
      <formula1>AND(ISNUMBER(B9),B9&gt;=B8,B9&lt;=B8+730)</formula1>
    </dataValidation>
    <dataValidation sqref="B10" showErrorMessage="1" showInputMessage="1" allowBlank="0" errorTitle="Warnschwelle prüfen" error="Bitte einen Wert zwischen 0 und 100 Stunden eingeben." type="decimal" errorStyle="stop" operator="between">
      <formula1>0</formula1>
      <formula2>100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" t="inlineStr">
        <is>
          <t>Hinweise zur Verwendung und Prüfung</t>
        </is>
      </c>
      <c r="B1" s="2" t="n"/>
      <c r="C1" s="2" t="n"/>
      <c r="D1" s="2" t="n"/>
      <c r="E1" s="2" t="n"/>
      <c r="F1" s="3" t="n"/>
    </row>
    <row r="2" ht="30" customHeight="1">
      <c r="A2" s="4" t="inlineStr">
        <is>
          <t>Kurze Dokumentation der Formeln, Quellen, Eingabebereiche und fachlichen Abgrenzung</t>
        </is>
      </c>
    </row>
    <row r="3"/>
    <row r="4" ht="34" customHeight="1">
      <c r="A4" s="5" t="inlineStr">
        <is>
          <t>Thema</t>
        </is>
      </c>
      <c r="B4" s="5" t="inlineStr">
        <is>
          <t>Beschreibung</t>
        </is>
      </c>
    </row>
    <row r="5" ht="54" customHeight="1">
      <c r="A5" s="23" t="inlineStr">
        <is>
          <t>Vorbereiteter Bereich</t>
        </is>
      </c>
      <c r="B5" s="8" t="inlineStr">
        <is>
          <t>Das Eingabeblatt umfasst genau 100 nutzbare Zeilen von 5 bis 104. Die erste Zeile 5, die mittlere Zeile 54 und die letzte Zeile 104 enthalten dieselben Formelmuster, Validierungen und Warnungen.</t>
        </is>
      </c>
    </row>
    <row r="6" ht="54" customHeight="1">
      <c r="A6" s="22" t="inlineStr">
        <is>
          <t>Bereichssuche</t>
        </is>
      </c>
      <c r="B6" s="13" t="inlineStr">
        <is>
          <t>Spalte D sucht für D5, D54 und D104 die Rolle aus der jeweiligen Zelle in Spalte C mit VLOOKUP in Parameter D5:E10. Eine leere Rolle bleibt leer; ein fehlender Treffer erscheint über IFERROR als „Nicht gefunden“.</t>
        </is>
      </c>
    </row>
    <row r="7" ht="54" customHeight="1">
      <c r="A7" s="23" t="inlineStr">
        <is>
          <t>Resttage</t>
        </is>
      </c>
      <c r="B7" s="8" t="inlineStr">
        <is>
          <t>Spalte N verwendet Plan-ID aus A, Fälligkeit aus H und Status aus L. In N5, N54 und N104 bleiben unvollständige Zeilen leer; erledigte Schritte zeigen 0 Tage, sonst wird Fälligkeit minus aktuelles Datum berechnet.</t>
        </is>
      </c>
    </row>
    <row r="8" ht="54" customHeight="1">
      <c r="A8" s="22" t="inlineStr">
        <is>
          <t>Stundenabweichung</t>
        </is>
      </c>
      <c r="B8" s="13" t="inlineStr">
        <is>
          <t>Spalte O berechnet für O5, O54 und O104 Iststunden aus K minus Sollstunden aus J. Fehlt einer der beiden Werte oder die Plan-ID, bleibt die Zelle leer. Werte über Parameter B10 werden markiert.</t>
        </is>
      </c>
    </row>
    <row r="9" ht="54" customHeight="1">
      <c r="A9" s="23" t="inlineStr">
        <is>
          <t>Fristlage</t>
        </is>
      </c>
      <c r="B9" s="8" t="inlineStr">
        <is>
          <t>Spalte P prüft die Pflichtangaben aus B, C, E, F, G, H, J und L. Danach werden Abgeschlossen, Überfällig, Bald fällig oder Im Zeitplan ausgegeben. Die Vorwarnfrist stammt aus Parameter B5.</t>
        </is>
      </c>
    </row>
    <row r="10" ht="54" customHeight="1">
      <c r="A10" s="22" t="inlineStr">
        <is>
          <t>Prüfhinweis</t>
        </is>
      </c>
      <c r="B10" s="13" t="inlineStr">
        <is>
          <t>Spalte Q vergleicht Start, Fälligkeit, Abschlussdatum, Status sowie Soll- und Iststunden. In Q5, Q54 und Q104 bleibt eine fehlerfreie oder vollständig leere Zeile optisch leer.</t>
        </is>
      </c>
    </row>
    <row r="11" ht="54" customHeight="1">
      <c r="A11" s="23" t="inlineStr">
        <is>
          <t>Summen</t>
        </is>
      </c>
      <c r="B11" s="8" t="inlineStr">
        <is>
          <t>Die Übersicht summiert Sollstunden aus Einarbeitung J5:J104 und Iststunden aus K5:K104. Die Gesamtstundenabweichung ist Iststunden minus Sollstunden und bleibt ohne belastbare Summen leer.</t>
        </is>
      </c>
    </row>
    <row r="12" ht="54" customHeight="1">
      <c r="A12" s="22" t="inlineStr">
        <is>
          <t>Abschlussquote</t>
        </is>
      </c>
      <c r="B12" s="13" t="inlineStr">
        <is>
          <t>Die Abschlussquote teilt die Anzahl Status „Erledigt“ aus Spalte L durch die Anzahl belegter Plan-IDs aus Spalte A. IFERROR verhindert eine Division durch null.</t>
        </is>
      </c>
    </row>
    <row r="13" ht="54" customHeight="1">
      <c r="A13" s="23" t="inlineStr">
        <is>
          <t>Eingaben</t>
        </is>
      </c>
      <c r="B13" s="8" t="inlineStr">
        <is>
          <t>Gelbe Zellen sind bearbeitbar. Rollen, Status und Prioritäten werden über Listen geprüft; Datums- und Stundenwerte werden gegen die veränderbaren Grenzen im Blatt Parameter validiert.</t>
        </is>
      </c>
    </row>
    <row r="14" ht="54" customHeight="1">
      <c r="A14" s="22" t="inlineStr">
        <is>
          <t>Fiktive Beispiele</t>
        </is>
      </c>
      <c r="B14" s="13" t="inlineStr">
        <is>
          <t>Alle Teamkennungen und Zuständigkeiten sind ausdrücklich fiktiv. Sie dienen nur dazu, Formeln, Warnungen, Listen und bedingte Formatierungen zu prüfen.</t>
        </is>
      </c>
    </row>
    <row r="15" ht="54" customHeight="1">
      <c r="A15" s="23" t="inlineStr">
        <is>
          <t>Abgrenzung</t>
        </is>
      </c>
      <c r="B15" s="8" t="inlineStr">
        <is>
          <t>Die Arbeitsmappe ist ein interner, bearbeitbarer Planungshelfer. Sie bietet keine Echtzeitsynchronisierung, keine ERP-Funktion, keine amtliche Dokumentation und keine Zusage rechtlicher oder betrieblicher Konformität.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Einarbeitungsplan Gastronomie</dc:title>
  <dc:description xmlns:dc="http://purl.org/dc/elements/1.1/">Bearbeitbare Planung ohne ERP-, Synchronisierungs- oder Konformitätsversprechen</dc:description>
  <dc:subject xmlns:dc="http://purl.org/dc/elements/1.1/">Einarbeitungsschritte nach Rolle, Termin und Status</dc:subject>
  <dcterms:created xmlns:dcterms="http://purl.org/dc/terms/" xmlns:xsi="http://www.w3.org/2001/XMLSchema-instance" xsi:type="dcterms:W3CDTF">2026-09-09T01:31:18Z</dcterms:created>
  <dcterms:modified xmlns:dcterms="http://purl.org/dc/terms/" xmlns:xsi="http://www.w3.org/2001/XMLSchema-instance" xsi:type="dcterms:W3CDTF">2026-09-09T01:31:18Z</dcterms:modified>
</cp:coreProperties>
</file>