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Einstellungen" sheetId="2" state="visible" r:id="rId2"/>
    <sheet xmlns:r="http://schemas.openxmlformats.org/officeDocument/2006/relationships" name="Gerichte" sheetId="3" state="visible" r:id="rId3"/>
    <sheet xmlns:r="http://schemas.openxmlformats.org/officeDocument/2006/relationships" name="Auswertung" sheetId="4" state="visible" r:id="rId4"/>
  </sheets>
  <definedNames>
    <definedName name="_xlnm._FilterDatabase" localSheetId="0" hidden="1">'Übersicht'!$A$10:$B$14</definedName>
    <definedName name="_xlnm._FilterDatabase" localSheetId="2" hidden="1">'Gerichte'!$A$1:$O$101</definedName>
    <definedName name="_xlnm._FilterDatabase" localSheetId="3" hidden="1">'Auswertung'!$A$10:$G$15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€"/>
    <numFmt numFmtId="166" formatCode="0,0 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color rgb="00132238"/>
      <sz val="10"/>
    </font>
    <font>
      <name val="Calibri"/>
      <b val="1"/>
      <color rgb="00132238"/>
      <sz val="10"/>
    </font>
    <font>
      <name val="Calibri"/>
      <i val="1"/>
      <color rgb="0066717E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E7E9EC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Geplanter Deckungsbeitrag nach Warengruppe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'Auswertung'!F10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'Auswertung'!$A$11:$A$15</f>
            </numRef>
          </cat>
          <val>
            <numRef>
              <f>'Auswertung'!$F$11:$F$15</f>
            </numRef>
          </val>
        </ser>
        <gapWidth val="55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numFmt formatCode="#.##0,00 €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66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F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8" customWidth="1" min="2" max="2"/>
    <col width="3" customWidth="1" min="3" max="3"/>
    <col width="3" customWidth="1" min="4" max="4"/>
    <col width="25" customWidth="1" min="5" max="5"/>
    <col width="55" customWidth="1" min="6" max="6"/>
  </cols>
  <sheetData>
    <row r="1" ht="27" customHeight="1">
      <c r="A1" s="1" t="inlineStr">
        <is>
          <t>Deckungsbeitragskalkulation Gastronomie</t>
        </is>
      </c>
    </row>
    <row r="2" ht="50" customHeight="1">
      <c r="A2" s="2" t="inlineStr">
        <is>
          <t>Einsatzbereich</t>
        </is>
      </c>
      <c r="B2" s="3" t="inlineStr">
        <is>
          <t>Interner Vergleich von Verkaufspreisen, variablen Kosten, Deckungsbeiträgen und geplanten Absatzmengen.</t>
        </is>
      </c>
      <c r="E2" s="2" t="inlineStr">
        <is>
          <t>Einordnung</t>
        </is>
      </c>
      <c r="F2" s="3" t="inlineStr">
        <is>
          <t>Alle Preis- und Kostenwerte sind auf einer betrieblich einheitlich gewählten Basis einzugeben.</t>
        </is>
      </c>
    </row>
    <row r="3" ht="29" customHeight="1">
      <c r="A3" s="4" t="inlineStr">
        <is>
          <t>Kalkulationsstand</t>
        </is>
      </c>
      <c r="B3" s="5">
        <f>Einstellungen!B2</f>
        <v/>
      </c>
      <c r="E3" s="4" t="inlineStr">
        <is>
          <t>Beispieldaten</t>
        </is>
      </c>
      <c r="F3" s="3" t="inlineStr">
        <is>
          <t>Die zehn eingetragenen Gerichte und Vorgänge sind vollständig fiktiv.</t>
        </is>
      </c>
    </row>
    <row r="4" ht="29" customHeight="1">
      <c r="A4" s="6" t="inlineStr">
        <is>
          <t>Aktive Gerichte</t>
        </is>
      </c>
      <c r="B4" s="7">
        <f>Auswertung!C2</f>
        <v/>
      </c>
      <c r="E4" s="6" t="inlineStr">
        <is>
          <t>Bearbeitung</t>
        </is>
      </c>
      <c r="F4" s="8" t="inlineStr">
        <is>
          <t>Gelbe Zellen sind Eingaben; graue Zellen enthalten Berechnungen.</t>
        </is>
      </c>
    </row>
    <row r="5" ht="29" customHeight="1">
      <c r="A5" s="4" t="inlineStr">
        <is>
          <t>Geplante Portionen</t>
        </is>
      </c>
      <c r="B5" s="9">
        <f>Auswertung!C3</f>
        <v/>
      </c>
      <c r="E5" s="4" t="inlineStr">
        <is>
          <t>Preis- und Kostenbasis</t>
        </is>
      </c>
      <c r="F5" s="3" t="inlineStr">
        <is>
          <t>Die Arbeitsmappe berechnet keine Steuern und legt keine Preisbasis fest.</t>
        </is>
      </c>
    </row>
    <row r="6" ht="29" customHeight="1">
      <c r="A6" s="6" t="inlineStr">
        <is>
          <t>Geplanter Umsatz</t>
        </is>
      </c>
      <c r="B6" s="10">
        <f>Auswertung!C4</f>
        <v/>
      </c>
      <c r="E6" s="6" t="inlineStr">
        <is>
          <t>Abgrenzung</t>
        </is>
      </c>
      <c r="F6" s="8" t="inlineStr">
        <is>
          <t>Keine Rezept-, Lager-, Einkaufs-, Personal-, Buchungs- oder ERP-Planung.</t>
        </is>
      </c>
    </row>
    <row r="7" ht="29" customHeight="1">
      <c r="A7" s="4" t="inlineStr">
        <is>
          <t>Geplanter Deckungsbeitrag</t>
        </is>
      </c>
      <c r="B7" s="11">
        <f>Auswertung!C5</f>
        <v/>
      </c>
      <c r="E7" s="4" t="inlineStr">
        <is>
          <t>Aktualisierung</t>
        </is>
      </c>
      <c r="F7" s="3" t="inlineStr">
        <is>
          <t>Nach Änderungen werden Kennzahlen und Warengruppenauswertung neu berechnet.</t>
        </is>
      </c>
    </row>
    <row r="8" ht="29" customHeight="1">
      <c r="A8" s="6" t="inlineStr">
        <is>
          <t>Gewichtete Deckungsbeitragsquote</t>
        </is>
      </c>
      <c r="B8" s="12">
        <f>Auswertung!C6</f>
        <v/>
      </c>
      <c r="E8" s="6" t="inlineStr">
        <is>
          <t>Warnungen</t>
        </is>
      </c>
      <c r="F8" s="8" t="inlineStr">
        <is>
          <t>Orange oder rote Markierungen weisen auf interne Prüfpunkte hin.</t>
        </is>
      </c>
    </row>
    <row r="9"/>
    <row r="10">
      <c r="A10" s="2" t="inlineStr">
        <is>
          <t>Empfohlener Arbeitsablauf</t>
        </is>
      </c>
      <c r="B10" s="2" t="n"/>
      <c r="C10" s="2" t="n"/>
      <c r="D10" s="2" t="n"/>
      <c r="E10" s="2" t="n"/>
      <c r="F10" s="2" t="n"/>
    </row>
    <row r="11" ht="34" customHeight="1">
      <c r="A11" s="4" t="inlineStr">
        <is>
          <t>1. Einstellungen prüfen</t>
        </is>
      </c>
      <c r="B11" s="3" t="inlineStr">
        <is>
          <t>Kalkulationsstand, Zielquote, Mindestbeitrag und zulässige Auswahllisten prüfen.</t>
        </is>
      </c>
    </row>
    <row r="12" ht="34" customHeight="1">
      <c r="A12" s="6" t="inlineStr">
        <is>
          <t>2. Gerichte bearbeiten</t>
        </is>
      </c>
      <c r="B12" s="8" t="inlineStr">
        <is>
          <t>Nur gelbe Eingabezellen ändern; Formeln und Hinweise gelten für alle 100 Zeilen.</t>
        </is>
      </c>
    </row>
    <row r="13" ht="34" customHeight="1">
      <c r="A13" s="4" t="inlineStr">
        <is>
          <t>3. Hinweise bewerten</t>
        </is>
      </c>
      <c r="B13" s="3" t="inlineStr">
        <is>
          <t>Fehlende Pflichtangaben, niedrige Beiträge und Zielquotenunterschreitungen prüfen.</t>
        </is>
      </c>
    </row>
    <row r="14" ht="34" customHeight="1">
      <c r="A14" s="6" t="inlineStr">
        <is>
          <t>4. Auswertung nutzen</t>
        </is>
      </c>
      <c r="B14" s="8" t="inlineStr">
        <is>
          <t>Gesamtwerte und Warengruppen vergleichen und interne Sortimentsentscheidungen ableiten.</t>
        </is>
      </c>
    </row>
  </sheetData>
  <autoFilter ref="A10:B14"/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F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2" customWidth="1" min="2" max="2"/>
    <col width="4" customWidth="1" min="3" max="3"/>
    <col width="24" customWidth="1" min="4" max="4"/>
    <col width="4" customWidth="1" min="5" max="5"/>
    <col width="16" customWidth="1" min="6" max="6"/>
  </cols>
  <sheetData>
    <row r="1">
      <c r="A1" s="13" t="inlineStr">
        <is>
          <t>Parameter</t>
        </is>
      </c>
      <c r="B1" s="13" t="inlineStr">
        <is>
          <t>Wert</t>
        </is>
      </c>
      <c r="D1" s="13" t="inlineStr">
        <is>
          <t>Warengruppen</t>
        </is>
      </c>
      <c r="F1" s="13" t="inlineStr">
        <is>
          <t>Status</t>
        </is>
      </c>
    </row>
    <row r="2">
      <c r="A2" s="14" t="inlineStr">
        <is>
          <t>Kalkulationsstand</t>
        </is>
      </c>
      <c r="B2" s="15" t="n">
        <v>46273</v>
      </c>
      <c r="D2" s="16" t="inlineStr">
        <is>
          <t>Vorspeisen</t>
        </is>
      </c>
      <c r="F2" s="16" t="inlineStr">
        <is>
          <t>Ja</t>
        </is>
      </c>
    </row>
    <row r="3">
      <c r="A3" s="17" t="inlineStr">
        <is>
          <t>Ziel-Deckungsbeitragsquote</t>
        </is>
      </c>
      <c r="B3" s="18" t="n">
        <v>0.65</v>
      </c>
      <c r="D3" s="16" t="inlineStr">
        <is>
          <t>Hauptgerichte</t>
        </is>
      </c>
      <c r="F3" s="16" t="inlineStr">
        <is>
          <t>Nein</t>
        </is>
      </c>
    </row>
    <row r="4">
      <c r="A4" s="14" t="inlineStr">
        <is>
          <t>Mindest-Deckungsbeitrag je Portion</t>
        </is>
      </c>
      <c r="B4" s="19" t="n">
        <v>3</v>
      </c>
      <c r="D4" s="16" t="inlineStr">
        <is>
          <t>Desserts</t>
        </is>
      </c>
      <c r="F4" s="14" t="n"/>
    </row>
    <row r="5">
      <c r="A5" s="17" t="n"/>
      <c r="B5" s="17" t="n"/>
      <c r="D5" s="16" t="inlineStr">
        <is>
          <t>Getränke</t>
        </is>
      </c>
      <c r="F5" s="17" t="n"/>
    </row>
    <row r="6">
      <c r="A6" s="14" t="n"/>
      <c r="B6" s="14" t="n"/>
      <c r="D6" s="16" t="inlineStr">
        <is>
          <t>Kindergerichte</t>
        </is>
      </c>
      <c r="F6" s="14" t="n"/>
    </row>
    <row r="7"/>
    <row r="8" ht="44" customHeight="1">
      <c r="A8" s="2" t="inlineStr">
        <is>
          <t>Hinweis</t>
        </is>
      </c>
      <c r="B8" s="20" t="inlineStr">
        <is>
          <t>Gelb markierte Werte sind veränderbare betriebliche Annahmen. Änderungen an den Auswahllisten wirken auf neue Eingaben in der Gerichteliste.</t>
        </is>
      </c>
    </row>
  </sheetData>
  <dataValidations count="2">
    <dataValidation sqref="B3" showErrorMessage="1" showInputMessage="1" allowBlank="0" errorTitle="Ungültige Zielquote" error="Bitte geben Sie eine Zielquote zwischen 0 % und 100 % ein." promptTitle="Zielquote" prompt="Zulässig sind Werte von 0 % bis 100 %." type="decimal" errorStyle="stop" operator="between">
      <formula1>0</formula1>
      <formula2>1</formula2>
    </dataValidation>
    <dataValidation sqref="B4" showErrorMessage="1" showInputMessage="1" allowBlank="0" errorTitle="Ungültiger Mindestbeitrag" error="Bitte geben Sie einen Betrag zwischen 0,00 € und 100,00 € ein." promptTitle="Mindestbeitrag" prompt="Zulässig sind Werte von 0 bis 100." type="decimal" errorStyle="stop" operator="between">
      <formula1>0</formula1>
      <formula2>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O101"/>
  <sheetViews>
    <sheetView showGridLines="0" zoomScale="82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19" customWidth="1" min="3" max="3"/>
    <col width="11" customWidth="1" min="4" max="4"/>
    <col width="20" customWidth="1" min="5" max="5"/>
    <col width="20" customWidth="1" min="6" max="6"/>
    <col width="22" customWidth="1" min="7" max="7"/>
    <col width="22" customWidth="1" min="8" max="8"/>
    <col width="20" customWidth="1" min="9" max="9"/>
    <col width="20" customWidth="1" min="10" max="10"/>
    <col width="22" customWidth="1" min="11" max="11"/>
    <col width="20" customWidth="1" min="12" max="12"/>
    <col width="18" customWidth="1" min="13" max="13"/>
    <col width="23" customWidth="1" min="14" max="14"/>
    <col width="45" customWidth="1" min="15" max="15"/>
  </cols>
  <sheetData>
    <row r="1" ht="44" customHeight="1">
      <c r="A1" s="13" t="inlineStr">
        <is>
          <t>Artikel-Nr.</t>
        </is>
      </c>
      <c r="B1" s="13" t="inlineStr">
        <is>
          <t>Gericht</t>
        </is>
      </c>
      <c r="C1" s="13" t="inlineStr">
        <is>
          <t>Warengruppe</t>
        </is>
      </c>
      <c r="D1" s="13" t="inlineStr">
        <is>
          <t>Aktiv?</t>
        </is>
      </c>
      <c r="E1" s="13" t="inlineStr">
        <is>
          <t>Verkaufspreis je Portion</t>
        </is>
      </c>
      <c r="F1" s="13" t="inlineStr">
        <is>
          <t>Wareneinsatz je Portion</t>
        </is>
      </c>
      <c r="G1" s="13" t="inlineStr">
        <is>
          <t>Variable Verpackungskosten</t>
        </is>
      </c>
      <c r="H1" s="13" t="inlineStr">
        <is>
          <t>Variable Provisionskosten</t>
        </is>
      </c>
      <c r="I1" s="13" t="inlineStr">
        <is>
          <t>Sonstige variable Kosten</t>
        </is>
      </c>
      <c r="J1" s="13" t="inlineStr">
        <is>
          <t>Variable Kosten gesamt</t>
        </is>
      </c>
      <c r="K1" s="13" t="inlineStr">
        <is>
          <t>Deckungsbeitrag je Portion</t>
        </is>
      </c>
      <c r="L1" s="13" t="inlineStr">
        <is>
          <t>Deckungsbeitragsquote</t>
        </is>
      </c>
      <c r="M1" s="13" t="inlineStr">
        <is>
          <t>Geplante Portionen</t>
        </is>
      </c>
      <c r="N1" s="13" t="inlineStr">
        <is>
          <t>Geplanter Deckungsbeitrag</t>
        </is>
      </c>
      <c r="O1" s="13" t="inlineStr">
        <is>
          <t>Hinweis</t>
        </is>
      </c>
    </row>
    <row r="2" ht="22" customHeight="1">
      <c r="A2" s="21" t="inlineStr">
        <is>
          <t>G-001</t>
        </is>
      </c>
      <c r="B2" s="21" t="inlineStr">
        <is>
          <t>Tomatensuppe</t>
        </is>
      </c>
      <c r="C2" s="21" t="inlineStr">
        <is>
          <t>Vorspeisen</t>
        </is>
      </c>
      <c r="D2" s="22" t="inlineStr">
        <is>
          <t>Ja</t>
        </is>
      </c>
      <c r="E2" s="23" t="n">
        <v>7.9</v>
      </c>
      <c r="F2" s="23" t="n">
        <v>1.6</v>
      </c>
      <c r="G2" s="23" t="n">
        <v>0</v>
      </c>
      <c r="H2" s="23" t="n">
        <v>0</v>
      </c>
      <c r="I2" s="23" t="n">
        <v>0.2</v>
      </c>
      <c r="J2" s="24">
        <f>IF(COUNTA(A2:I2,M2)=0,"",SUM(F2:I2))</f>
        <v/>
      </c>
      <c r="K2" s="24">
        <f>IF(COUNTA(A2:I2,M2)=0,"",E2-J2)</f>
        <v/>
      </c>
      <c r="L2" s="25">
        <f>IF(COUNTA(A2:I2,M2)=0,"",IFERROR(K2/E2,""))</f>
        <v/>
      </c>
      <c r="M2" s="26" t="n">
        <v>120</v>
      </c>
      <c r="N2" s="24">
        <f>IF(COUNTA(A2:I2,M2)=0,"",IF(D2="Ja",K2*M2,0))</f>
        <v/>
      </c>
      <c r="O2" s="27">
        <f>IF(COUNTA(A2:I2,M2)=0,"",_xlfn.TEXTJOIN(" | ",TRUE,IF(A2="","Artikel-Nr. fehlt",""),IF(B2="","Gericht fehlt",""),IF(C2="","Warengruppe fehlt",""),IF(D2="","Status fehlt",""),IF(E2&lt;=0,"Preis prüfen",""),IF(OR(F2&lt;0,G2&lt;0,H2&lt;0,I2&lt;0,M2&lt;0),"Negative Eingabe",""),IF(AND(ISNUMBER(L2),L2&lt;Einstellungen!$B$3),"Zielquote unterschritten",""),IF(AND(ISNUMBER(K2),K2&lt;Einstellungen!$B$4),"Mindestbeitrag unterschritten","")))</f>
        <v/>
      </c>
    </row>
    <row r="3" ht="22" customHeight="1">
      <c r="A3" s="21" t="inlineStr">
        <is>
          <t>G-002</t>
        </is>
      </c>
      <c r="B3" s="21" t="inlineStr">
        <is>
          <t>Schnitzel</t>
        </is>
      </c>
      <c r="C3" s="21" t="inlineStr">
        <is>
          <t>Hauptgerichte</t>
        </is>
      </c>
      <c r="D3" s="22" t="inlineStr">
        <is>
          <t>Ja</t>
        </is>
      </c>
      <c r="E3" s="23" t="n">
        <v>18.9</v>
      </c>
      <c r="F3" s="23" t="n">
        <v>5.8</v>
      </c>
      <c r="G3" s="23" t="n">
        <v>0.3</v>
      </c>
      <c r="H3" s="23" t="n">
        <v>1.2</v>
      </c>
      <c r="I3" s="23" t="n">
        <v>0.4</v>
      </c>
      <c r="J3" s="24">
        <f>IF(COUNTA(A3:I3,M3)=0,"",SUM(F3:I3))</f>
        <v/>
      </c>
      <c r="K3" s="24">
        <f>IF(COUNTA(A3:I3,M3)=0,"",E3-J3)</f>
        <v/>
      </c>
      <c r="L3" s="25">
        <f>IF(COUNTA(A3:I3,M3)=0,"",IFERROR(K3/E3,""))</f>
        <v/>
      </c>
      <c r="M3" s="26" t="n">
        <v>180</v>
      </c>
      <c r="N3" s="24">
        <f>IF(COUNTA(A3:I3,M3)=0,"",IF(D3="Ja",K3*M3,0))</f>
        <v/>
      </c>
      <c r="O3" s="27">
        <f>IF(COUNTA(A3:I3,M3)=0,"",_xlfn.TEXTJOIN(" | ",TRUE,IF(A3="","Artikel-Nr. fehlt",""),IF(B3="","Gericht fehlt",""),IF(C3="","Warengruppe fehlt",""),IF(D3="","Status fehlt",""),IF(E3&lt;=0,"Preis prüfen",""),IF(OR(F3&lt;0,G3&lt;0,H3&lt;0,I3&lt;0,M3&lt;0),"Negative Eingabe",""),IF(AND(ISNUMBER(L3),L3&lt;Einstellungen!$B$3),"Zielquote unterschritten",""),IF(AND(ISNUMBER(K3),K3&lt;Einstellungen!$B$4),"Mindestbeitrag unterschritten","")))</f>
        <v/>
      </c>
    </row>
    <row r="4" ht="22" customHeight="1">
      <c r="A4" s="21" t="inlineStr">
        <is>
          <t>G-003</t>
        </is>
      </c>
      <c r="B4" s="21" t="inlineStr">
        <is>
          <t>Gemüse-Pasta</t>
        </is>
      </c>
      <c r="C4" s="21" t="inlineStr">
        <is>
          <t>Hauptgerichte</t>
        </is>
      </c>
      <c r="D4" s="22" t="inlineStr">
        <is>
          <t>Ja</t>
        </is>
      </c>
      <c r="E4" s="23" t="n">
        <v>14.5</v>
      </c>
      <c r="F4" s="23" t="n">
        <v>3.1</v>
      </c>
      <c r="G4" s="23" t="n">
        <v>0.2</v>
      </c>
      <c r="H4" s="23" t="n">
        <v>0.8</v>
      </c>
      <c r="I4" s="23" t="n">
        <v>0.3</v>
      </c>
      <c r="J4" s="24">
        <f>IF(COUNTA(A4:I4,M4)=0,"",SUM(F4:I4))</f>
        <v/>
      </c>
      <c r="K4" s="24">
        <f>IF(COUNTA(A4:I4,M4)=0,"",E4-J4)</f>
        <v/>
      </c>
      <c r="L4" s="25">
        <f>IF(COUNTA(A4:I4,M4)=0,"",IFERROR(K4/E4,""))</f>
        <v/>
      </c>
      <c r="M4" s="26" t="n">
        <v>160</v>
      </c>
      <c r="N4" s="24">
        <f>IF(COUNTA(A4:I4,M4)=0,"",IF(D4="Ja",K4*M4,0))</f>
        <v/>
      </c>
      <c r="O4" s="27">
        <f>IF(COUNTA(A4:I4,M4)=0,"",_xlfn.TEXTJOIN(" | ",TRUE,IF(A4="","Artikel-Nr. fehlt",""),IF(B4="","Gericht fehlt",""),IF(C4="","Warengruppe fehlt",""),IF(D4="","Status fehlt",""),IF(E4&lt;=0,"Preis prüfen",""),IF(OR(F4&lt;0,G4&lt;0,H4&lt;0,I4&lt;0,M4&lt;0),"Negative Eingabe",""),IF(AND(ISNUMBER(L4),L4&lt;Einstellungen!$B$3),"Zielquote unterschritten",""),IF(AND(ISNUMBER(K4),K4&lt;Einstellungen!$B$4),"Mindestbeitrag unterschritten","")))</f>
        <v/>
      </c>
    </row>
    <row r="5" ht="22" customHeight="1">
      <c r="A5" s="21" t="inlineStr">
        <is>
          <t>G-004</t>
        </is>
      </c>
      <c r="B5" s="21" t="inlineStr">
        <is>
          <t>Gartensalat</t>
        </is>
      </c>
      <c r="C5" s="21" t="inlineStr">
        <is>
          <t>Hauptgerichte</t>
        </is>
      </c>
      <c r="D5" s="22" t="inlineStr">
        <is>
          <t>Ja</t>
        </is>
      </c>
      <c r="E5" s="23" t="n">
        <v>12.9</v>
      </c>
      <c r="F5" s="23" t="n">
        <v>2.8</v>
      </c>
      <c r="G5" s="23" t="n">
        <v>0.4</v>
      </c>
      <c r="H5" s="23" t="n">
        <v>0.7</v>
      </c>
      <c r="I5" s="23" t="n">
        <v>0.2</v>
      </c>
      <c r="J5" s="24">
        <f>IF(COUNTA(A5:I5,M5)=0,"",SUM(F5:I5))</f>
        <v/>
      </c>
      <c r="K5" s="24">
        <f>IF(COUNTA(A5:I5,M5)=0,"",E5-J5)</f>
        <v/>
      </c>
      <c r="L5" s="25">
        <f>IF(COUNTA(A5:I5,M5)=0,"",IFERROR(K5/E5,""))</f>
        <v/>
      </c>
      <c r="M5" s="26" t="n">
        <v>110</v>
      </c>
      <c r="N5" s="24">
        <f>IF(COUNTA(A5:I5,M5)=0,"",IF(D5="Ja",K5*M5,0))</f>
        <v/>
      </c>
      <c r="O5" s="27">
        <f>IF(COUNTA(A5:I5,M5)=0,"",_xlfn.TEXTJOIN(" | ",TRUE,IF(A5="","Artikel-Nr. fehlt",""),IF(B5="","Gericht fehlt",""),IF(C5="","Warengruppe fehlt",""),IF(D5="","Status fehlt",""),IF(E5&lt;=0,"Preis prüfen",""),IF(OR(F5&lt;0,G5&lt;0,H5&lt;0,I5&lt;0,M5&lt;0),"Negative Eingabe",""),IF(AND(ISNUMBER(L5),L5&lt;Einstellungen!$B$3),"Zielquote unterschritten",""),IF(AND(ISNUMBER(K5),K5&lt;Einstellungen!$B$4),"Mindestbeitrag unterschritten","")))</f>
        <v/>
      </c>
    </row>
    <row r="6" ht="22" customHeight="1">
      <c r="A6" s="21" t="inlineStr">
        <is>
          <t>G-005</t>
        </is>
      </c>
      <c r="B6" s="21" t="inlineStr">
        <is>
          <t>Hafen-Burger</t>
        </is>
      </c>
      <c r="C6" s="21" t="inlineStr">
        <is>
          <t>Hauptgerichte</t>
        </is>
      </c>
      <c r="D6" s="22" t="inlineStr">
        <is>
          <t>Ja</t>
        </is>
      </c>
      <c r="E6" s="23" t="n">
        <v>16.5</v>
      </c>
      <c r="F6" s="23" t="n">
        <v>4.9</v>
      </c>
      <c r="G6" s="23" t="n">
        <v>0.6</v>
      </c>
      <c r="H6" s="23" t="n">
        <v>1.5</v>
      </c>
      <c r="I6" s="23" t="n">
        <v>0.3</v>
      </c>
      <c r="J6" s="24">
        <f>IF(COUNTA(A6:I6,M6)=0,"",SUM(F6:I6))</f>
        <v/>
      </c>
      <c r="K6" s="24">
        <f>IF(COUNTA(A6:I6,M6)=0,"",E6-J6)</f>
        <v/>
      </c>
      <c r="L6" s="25">
        <f>IF(COUNTA(A6:I6,M6)=0,"",IFERROR(K6/E6,""))</f>
        <v/>
      </c>
      <c r="M6" s="26" t="n">
        <v>140</v>
      </c>
      <c r="N6" s="24">
        <f>IF(COUNTA(A6:I6,M6)=0,"",IF(D6="Ja",K6*M6,0))</f>
        <v/>
      </c>
      <c r="O6" s="27">
        <f>IF(COUNTA(A6:I6,M6)=0,"",_xlfn.TEXTJOIN(" | ",TRUE,IF(A6="","Artikel-Nr. fehlt",""),IF(B6="","Gericht fehlt",""),IF(C6="","Warengruppe fehlt",""),IF(D6="","Status fehlt",""),IF(E6&lt;=0,"Preis prüfen",""),IF(OR(F6&lt;0,G6&lt;0,H6&lt;0,I6&lt;0,M6&lt;0),"Negative Eingabe",""),IF(AND(ISNUMBER(L6),L6&lt;Einstellungen!$B$3),"Zielquote unterschritten",""),IF(AND(ISNUMBER(K6),K6&lt;Einstellungen!$B$4),"Mindestbeitrag unterschritten","")))</f>
        <v/>
      </c>
    </row>
    <row r="7" ht="22" customHeight="1">
      <c r="A7" s="21" t="inlineStr">
        <is>
          <t>G-006</t>
        </is>
      </c>
      <c r="B7" s="21" t="inlineStr">
        <is>
          <t>Beerencreme</t>
        </is>
      </c>
      <c r="C7" s="21" t="inlineStr">
        <is>
          <t>Desserts</t>
        </is>
      </c>
      <c r="D7" s="22" t="inlineStr">
        <is>
          <t>Ja</t>
        </is>
      </c>
      <c r="E7" s="23" t="n">
        <v>8.199999999999999</v>
      </c>
      <c r="F7" s="23" t="n">
        <v>1.9</v>
      </c>
      <c r="G7" s="23" t="n">
        <v>0.1</v>
      </c>
      <c r="H7" s="23" t="n">
        <v>0.5</v>
      </c>
      <c r="I7" s="23" t="n">
        <v>0.2</v>
      </c>
      <c r="J7" s="24">
        <f>IF(COUNTA(A7:I7,M7)=0,"",SUM(F7:I7))</f>
        <v/>
      </c>
      <c r="K7" s="24">
        <f>IF(COUNTA(A7:I7,M7)=0,"",E7-J7)</f>
        <v/>
      </c>
      <c r="L7" s="25">
        <f>IF(COUNTA(A7:I7,M7)=0,"",IFERROR(K7/E7,""))</f>
        <v/>
      </c>
      <c r="M7" s="26" t="n">
        <v>90</v>
      </c>
      <c r="N7" s="24">
        <f>IF(COUNTA(A7:I7,M7)=0,"",IF(D7="Ja",K7*M7,0))</f>
        <v/>
      </c>
      <c r="O7" s="27">
        <f>IF(COUNTA(A7:I7,M7)=0,"",_xlfn.TEXTJOIN(" | ",TRUE,IF(A7="","Artikel-Nr. fehlt",""),IF(B7="","Gericht fehlt",""),IF(C7="","Warengruppe fehlt",""),IF(D7="","Status fehlt",""),IF(E7&lt;=0,"Preis prüfen",""),IF(OR(F7&lt;0,G7&lt;0,H7&lt;0,I7&lt;0,M7&lt;0),"Negative Eingabe",""),IF(AND(ISNUMBER(L7),L7&lt;Einstellungen!$B$3),"Zielquote unterschritten",""),IF(AND(ISNUMBER(K7),K7&lt;Einstellungen!$B$4),"Mindestbeitrag unterschritten","")))</f>
        <v/>
      </c>
    </row>
    <row r="8" ht="22" customHeight="1">
      <c r="A8" s="21" t="inlineStr">
        <is>
          <t>G-007</t>
        </is>
      </c>
      <c r="B8" s="21" t="inlineStr">
        <is>
          <t>Apfelkuchen</t>
        </is>
      </c>
      <c r="C8" s="21" t="inlineStr">
        <is>
          <t>Desserts</t>
        </is>
      </c>
      <c r="D8" s="22" t="inlineStr">
        <is>
          <t>Ja</t>
        </is>
      </c>
      <c r="E8" s="23" t="n">
        <v>5.6</v>
      </c>
      <c r="F8" s="23" t="n">
        <v>1.4</v>
      </c>
      <c r="G8" s="23" t="n">
        <v>0.1</v>
      </c>
      <c r="H8" s="23" t="n">
        <v>0.3</v>
      </c>
      <c r="I8" s="23" t="n">
        <v>0.1</v>
      </c>
      <c r="J8" s="24">
        <f>IF(COUNTA(A8:I8,M8)=0,"",SUM(F8:I8))</f>
        <v/>
      </c>
      <c r="K8" s="24">
        <f>IF(COUNTA(A8:I8,M8)=0,"",E8-J8)</f>
        <v/>
      </c>
      <c r="L8" s="25">
        <f>IF(COUNTA(A8:I8,M8)=0,"",IFERROR(K8/E8,""))</f>
        <v/>
      </c>
      <c r="M8" s="26" t="n">
        <v>130</v>
      </c>
      <c r="N8" s="24">
        <f>IF(COUNTA(A8:I8,M8)=0,"",IF(D8="Ja",K8*M8,0))</f>
        <v/>
      </c>
      <c r="O8" s="27">
        <f>IF(COUNTA(A8:I8,M8)=0,"",_xlfn.TEXTJOIN(" | ",TRUE,IF(A8="","Artikel-Nr. fehlt",""),IF(B8="","Gericht fehlt",""),IF(C8="","Warengruppe fehlt",""),IF(D8="","Status fehlt",""),IF(E8&lt;=0,"Preis prüfen",""),IF(OR(F8&lt;0,G8&lt;0,H8&lt;0,I8&lt;0,M8&lt;0),"Negative Eingabe",""),IF(AND(ISNUMBER(L8),L8&lt;Einstellungen!$B$3),"Zielquote unterschritten",""),IF(AND(ISNUMBER(K8),K8&lt;Einstellungen!$B$4),"Mindestbeitrag unterschritten","")))</f>
        <v/>
      </c>
    </row>
    <row r="9" ht="22" customHeight="1">
      <c r="A9" s="21" t="inlineStr">
        <is>
          <t>G-008</t>
        </is>
      </c>
      <c r="B9" s="21" t="inlineStr">
        <is>
          <t>Hauslimonade</t>
        </is>
      </c>
      <c r="C9" s="21" t="inlineStr">
        <is>
          <t>Getränke</t>
        </is>
      </c>
      <c r="D9" s="22" t="inlineStr">
        <is>
          <t>Ja</t>
        </is>
      </c>
      <c r="E9" s="23" t="n">
        <v>4.8</v>
      </c>
      <c r="F9" s="23" t="n">
        <v>0.7</v>
      </c>
      <c r="G9" s="23" t="n">
        <v>0.15</v>
      </c>
      <c r="H9" s="23" t="n">
        <v>0.25</v>
      </c>
      <c r="I9" s="23" t="n">
        <v>0.05</v>
      </c>
      <c r="J9" s="24">
        <f>IF(COUNTA(A9:I9,M9)=0,"",SUM(F9:I9))</f>
        <v/>
      </c>
      <c r="K9" s="24">
        <f>IF(COUNTA(A9:I9,M9)=0,"",E9-J9)</f>
        <v/>
      </c>
      <c r="L9" s="25">
        <f>IF(COUNTA(A9:I9,M9)=0,"",IFERROR(K9/E9,""))</f>
        <v/>
      </c>
      <c r="M9" s="26" t="n">
        <v>220</v>
      </c>
      <c r="N9" s="24">
        <f>IF(COUNTA(A9:I9,M9)=0,"",IF(D9="Ja",K9*M9,0))</f>
        <v/>
      </c>
      <c r="O9" s="27">
        <f>IF(COUNTA(A9:I9,M9)=0,"",_xlfn.TEXTJOIN(" | ",TRUE,IF(A9="","Artikel-Nr. fehlt",""),IF(B9="","Gericht fehlt",""),IF(C9="","Warengruppe fehlt",""),IF(D9="","Status fehlt",""),IF(E9&lt;=0,"Preis prüfen",""),IF(OR(F9&lt;0,G9&lt;0,H9&lt;0,I9&lt;0,M9&lt;0),"Negative Eingabe",""),IF(AND(ISNUMBER(L9),L9&lt;Einstellungen!$B$3),"Zielquote unterschritten",""),IF(AND(ISNUMBER(K9),K9&lt;Einstellungen!$B$4),"Mindestbeitrag unterschritten","")))</f>
        <v/>
      </c>
    </row>
    <row r="10" ht="22" customHeight="1">
      <c r="A10" s="21" t="inlineStr">
        <is>
          <t>G-009</t>
        </is>
      </c>
      <c r="B10" s="21" t="inlineStr">
        <is>
          <t>Kaffee</t>
        </is>
      </c>
      <c r="C10" s="21" t="inlineStr">
        <is>
          <t>Getränke</t>
        </is>
      </c>
      <c r="D10" s="22" t="inlineStr">
        <is>
          <t>Ja</t>
        </is>
      </c>
      <c r="E10" s="23" t="n">
        <v>3.4</v>
      </c>
      <c r="F10" s="23" t="n">
        <v>0.45</v>
      </c>
      <c r="G10" s="23" t="n">
        <v>0.05</v>
      </c>
      <c r="H10" s="23" t="n">
        <v>0.15</v>
      </c>
      <c r="I10" s="23" t="n">
        <v>0.05</v>
      </c>
      <c r="J10" s="24">
        <f>IF(COUNTA(A10:I10,M10)=0,"",SUM(F10:I10))</f>
        <v/>
      </c>
      <c r="K10" s="24">
        <f>IF(COUNTA(A10:I10,M10)=0,"",E10-J10)</f>
        <v/>
      </c>
      <c r="L10" s="25">
        <f>IF(COUNTA(A10:I10,M10)=0,"",IFERROR(K10/E10,""))</f>
        <v/>
      </c>
      <c r="M10" s="26" t="n">
        <v>300</v>
      </c>
      <c r="N10" s="24">
        <f>IF(COUNTA(A10:I10,M10)=0,"",IF(D10="Ja",K10*M10,0))</f>
        <v/>
      </c>
      <c r="O10" s="27">
        <f>IF(COUNTA(A10:I10,M10)=0,"",_xlfn.TEXTJOIN(" | ",TRUE,IF(A10="","Artikel-Nr. fehlt",""),IF(B10="","Gericht fehlt",""),IF(C10="","Warengruppe fehlt",""),IF(D10="","Status fehlt",""),IF(E10&lt;=0,"Preis prüfen",""),IF(OR(F10&lt;0,G10&lt;0,H10&lt;0,I10&lt;0,M10&lt;0),"Negative Eingabe",""),IF(AND(ISNUMBER(L10),L10&lt;Einstellungen!$B$3),"Zielquote unterschritten",""),IF(AND(ISNUMBER(K10),K10&lt;Einstellungen!$B$4),"Mindestbeitrag unterschritten","")))</f>
        <v/>
      </c>
    </row>
    <row r="11" ht="22" customHeight="1">
      <c r="A11" s="21" t="inlineStr">
        <is>
          <t>G-010</t>
        </is>
      </c>
      <c r="B11" s="21" t="inlineStr">
        <is>
          <t>Kinder-Pasta</t>
        </is>
      </c>
      <c r="C11" s="21" t="inlineStr">
        <is>
          <t>Kindergerichte</t>
        </is>
      </c>
      <c r="D11" s="22" t="inlineStr">
        <is>
          <t>Ja</t>
        </is>
      </c>
      <c r="E11" s="23" t="n">
        <v>8.9</v>
      </c>
      <c r="F11" s="23" t="n">
        <v>2.3</v>
      </c>
      <c r="G11" s="23" t="n">
        <v>0.2</v>
      </c>
      <c r="H11" s="23" t="n">
        <v>0.4</v>
      </c>
      <c r="I11" s="23" t="n">
        <v>0.2</v>
      </c>
      <c r="J11" s="24">
        <f>IF(COUNTA(A11:I11,M11)=0,"",SUM(F11:I11))</f>
        <v/>
      </c>
      <c r="K11" s="24">
        <f>IF(COUNTA(A11:I11,M11)=0,"",E11-J11)</f>
        <v/>
      </c>
      <c r="L11" s="25">
        <f>IF(COUNTA(A11:I11,M11)=0,"",IFERROR(K11/E11,""))</f>
        <v/>
      </c>
      <c r="M11" s="26" t="n">
        <v>70</v>
      </c>
      <c r="N11" s="24">
        <f>IF(COUNTA(A11:I11,M11)=0,"",IF(D11="Ja",K11*M11,0))</f>
        <v/>
      </c>
      <c r="O11" s="27">
        <f>IF(COUNTA(A11:I11,M11)=0,"",_xlfn.TEXTJOIN(" | ",TRUE,IF(A11="","Artikel-Nr. fehlt",""),IF(B11="","Gericht fehlt",""),IF(C11="","Warengruppe fehlt",""),IF(D11="","Status fehlt",""),IF(E11&lt;=0,"Preis prüfen",""),IF(OR(F11&lt;0,G11&lt;0,H11&lt;0,I11&lt;0,M11&lt;0),"Negative Eingabe",""),IF(AND(ISNUMBER(L11),L11&lt;Einstellungen!$B$3),"Zielquote unterschritten",""),IF(AND(ISNUMBER(K11),K11&lt;Einstellungen!$B$4),"Mindestbeitrag unterschritten","")))</f>
        <v/>
      </c>
    </row>
    <row r="12" ht="22" customHeight="1">
      <c r="A12" s="21" t="n"/>
      <c r="B12" s="21" t="n"/>
      <c r="C12" s="21" t="n"/>
      <c r="D12" s="22" t="n"/>
      <c r="E12" s="23" t="n"/>
      <c r="F12" s="23" t="n"/>
      <c r="G12" s="23" t="n"/>
      <c r="H12" s="23" t="n"/>
      <c r="I12" s="23" t="n"/>
      <c r="J12" s="24">
        <f>IF(COUNTA(A12:I12,M12)=0,"",SUM(F12:I12))</f>
        <v/>
      </c>
      <c r="K12" s="24">
        <f>IF(COUNTA(A12:I12,M12)=0,"",E12-J12)</f>
        <v/>
      </c>
      <c r="L12" s="25">
        <f>IF(COUNTA(A12:I12,M12)=0,"",IFERROR(K12/E12,""))</f>
        <v/>
      </c>
      <c r="M12" s="26" t="n"/>
      <c r="N12" s="24">
        <f>IF(COUNTA(A12:I12,M12)=0,"",IF(D12="Ja",K12*M12,0))</f>
        <v/>
      </c>
      <c r="O12" s="27">
        <f>IF(COUNTA(A12:I12,M12)=0,"",_xlfn.TEXTJOIN(" | ",TRUE,IF(A12="","Artikel-Nr. fehlt",""),IF(B12="","Gericht fehlt",""),IF(C12="","Warengruppe fehlt",""),IF(D12="","Status fehlt",""),IF(E12&lt;=0,"Preis prüfen",""),IF(OR(F12&lt;0,G12&lt;0,H12&lt;0,I12&lt;0,M12&lt;0),"Negative Eingabe",""),IF(AND(ISNUMBER(L12),L12&lt;Einstellungen!$B$3),"Zielquote unterschritten",""),IF(AND(ISNUMBER(K12),K12&lt;Einstellungen!$B$4),"Mindestbeitrag unterschritten","")))</f>
        <v/>
      </c>
    </row>
    <row r="13" ht="22" customHeight="1">
      <c r="A13" s="21" t="n"/>
      <c r="B13" s="21" t="n"/>
      <c r="C13" s="21" t="n"/>
      <c r="D13" s="22" t="n"/>
      <c r="E13" s="23" t="n"/>
      <c r="F13" s="23" t="n"/>
      <c r="G13" s="23" t="n"/>
      <c r="H13" s="23" t="n"/>
      <c r="I13" s="23" t="n"/>
      <c r="J13" s="24">
        <f>IF(COUNTA(A13:I13,M13)=0,"",SUM(F13:I13))</f>
        <v/>
      </c>
      <c r="K13" s="24">
        <f>IF(COUNTA(A13:I13,M13)=0,"",E13-J13)</f>
        <v/>
      </c>
      <c r="L13" s="25">
        <f>IF(COUNTA(A13:I13,M13)=0,"",IFERROR(K13/E13,""))</f>
        <v/>
      </c>
      <c r="M13" s="26" t="n"/>
      <c r="N13" s="24">
        <f>IF(COUNTA(A13:I13,M13)=0,"",IF(D13="Ja",K13*M13,0))</f>
        <v/>
      </c>
      <c r="O13" s="27">
        <f>IF(COUNTA(A13:I13,M13)=0,"",_xlfn.TEXTJOIN(" | ",TRUE,IF(A13="","Artikel-Nr. fehlt",""),IF(B13="","Gericht fehlt",""),IF(C13="","Warengruppe fehlt",""),IF(D13="","Status fehlt",""),IF(E13&lt;=0,"Preis prüfen",""),IF(OR(F13&lt;0,G13&lt;0,H13&lt;0,I13&lt;0,M13&lt;0),"Negative Eingabe",""),IF(AND(ISNUMBER(L13),L13&lt;Einstellungen!$B$3),"Zielquote unterschritten",""),IF(AND(ISNUMBER(K13),K13&lt;Einstellungen!$B$4),"Mindestbeitrag unterschritten","")))</f>
        <v/>
      </c>
    </row>
    <row r="14" ht="22" customHeight="1">
      <c r="A14" s="21" t="n"/>
      <c r="B14" s="21" t="n"/>
      <c r="C14" s="21" t="n"/>
      <c r="D14" s="22" t="n"/>
      <c r="E14" s="23" t="n"/>
      <c r="F14" s="23" t="n"/>
      <c r="G14" s="23" t="n"/>
      <c r="H14" s="23" t="n"/>
      <c r="I14" s="23" t="n"/>
      <c r="J14" s="24">
        <f>IF(COUNTA(A14:I14,M14)=0,"",SUM(F14:I14))</f>
        <v/>
      </c>
      <c r="K14" s="24">
        <f>IF(COUNTA(A14:I14,M14)=0,"",E14-J14)</f>
        <v/>
      </c>
      <c r="L14" s="25">
        <f>IF(COUNTA(A14:I14,M14)=0,"",IFERROR(K14/E14,""))</f>
        <v/>
      </c>
      <c r="M14" s="26" t="n"/>
      <c r="N14" s="24">
        <f>IF(COUNTA(A14:I14,M14)=0,"",IF(D14="Ja",K14*M14,0))</f>
        <v/>
      </c>
      <c r="O14" s="27">
        <f>IF(COUNTA(A14:I14,M14)=0,"",_xlfn.TEXTJOIN(" | ",TRUE,IF(A14="","Artikel-Nr. fehlt",""),IF(B14="","Gericht fehlt",""),IF(C14="","Warengruppe fehlt",""),IF(D14="","Status fehlt",""),IF(E14&lt;=0,"Preis prüfen",""),IF(OR(F14&lt;0,G14&lt;0,H14&lt;0,I14&lt;0,M14&lt;0),"Negative Eingabe",""),IF(AND(ISNUMBER(L14),L14&lt;Einstellungen!$B$3),"Zielquote unterschritten",""),IF(AND(ISNUMBER(K14),K14&lt;Einstellungen!$B$4),"Mindestbeitrag unterschritten","")))</f>
        <v/>
      </c>
    </row>
    <row r="15" ht="22" customHeight="1">
      <c r="A15" s="21" t="n"/>
      <c r="B15" s="21" t="n"/>
      <c r="C15" s="21" t="n"/>
      <c r="D15" s="22" t="n"/>
      <c r="E15" s="23" t="n"/>
      <c r="F15" s="23" t="n"/>
      <c r="G15" s="23" t="n"/>
      <c r="H15" s="23" t="n"/>
      <c r="I15" s="23" t="n"/>
      <c r="J15" s="24">
        <f>IF(COUNTA(A15:I15,M15)=0,"",SUM(F15:I15))</f>
        <v/>
      </c>
      <c r="K15" s="24">
        <f>IF(COUNTA(A15:I15,M15)=0,"",E15-J15)</f>
        <v/>
      </c>
      <c r="L15" s="25">
        <f>IF(COUNTA(A15:I15,M15)=0,"",IFERROR(K15/E15,""))</f>
        <v/>
      </c>
      <c r="M15" s="26" t="n"/>
      <c r="N15" s="24">
        <f>IF(COUNTA(A15:I15,M15)=0,"",IF(D15="Ja",K15*M15,0))</f>
        <v/>
      </c>
      <c r="O15" s="27">
        <f>IF(COUNTA(A15:I15,M15)=0,"",_xlfn.TEXTJOIN(" | ",TRUE,IF(A15="","Artikel-Nr. fehlt",""),IF(B15="","Gericht fehlt",""),IF(C15="","Warengruppe fehlt",""),IF(D15="","Status fehlt",""),IF(E15&lt;=0,"Preis prüfen",""),IF(OR(F15&lt;0,G15&lt;0,H15&lt;0,I15&lt;0,M15&lt;0),"Negative Eingabe",""),IF(AND(ISNUMBER(L15),L15&lt;Einstellungen!$B$3),"Zielquote unterschritten",""),IF(AND(ISNUMBER(K15),K15&lt;Einstellungen!$B$4),"Mindestbeitrag unterschritten","")))</f>
        <v/>
      </c>
    </row>
    <row r="16" ht="22" customHeight="1">
      <c r="A16" s="21" t="n"/>
      <c r="B16" s="21" t="n"/>
      <c r="C16" s="21" t="n"/>
      <c r="D16" s="22" t="n"/>
      <c r="E16" s="23" t="n"/>
      <c r="F16" s="23" t="n"/>
      <c r="G16" s="23" t="n"/>
      <c r="H16" s="23" t="n"/>
      <c r="I16" s="23" t="n"/>
      <c r="J16" s="24">
        <f>IF(COUNTA(A16:I16,M16)=0,"",SUM(F16:I16))</f>
        <v/>
      </c>
      <c r="K16" s="24">
        <f>IF(COUNTA(A16:I16,M16)=0,"",E16-J16)</f>
        <v/>
      </c>
      <c r="L16" s="25">
        <f>IF(COUNTA(A16:I16,M16)=0,"",IFERROR(K16/E16,""))</f>
        <v/>
      </c>
      <c r="M16" s="26" t="n"/>
      <c r="N16" s="24">
        <f>IF(COUNTA(A16:I16,M16)=0,"",IF(D16="Ja",K16*M16,0))</f>
        <v/>
      </c>
      <c r="O16" s="27">
        <f>IF(COUNTA(A16:I16,M16)=0,"",_xlfn.TEXTJOIN(" | ",TRUE,IF(A16="","Artikel-Nr. fehlt",""),IF(B16="","Gericht fehlt",""),IF(C16="","Warengruppe fehlt",""),IF(D16="","Status fehlt",""),IF(E16&lt;=0,"Preis prüfen",""),IF(OR(F16&lt;0,G16&lt;0,H16&lt;0,I16&lt;0,M16&lt;0),"Negative Eingabe",""),IF(AND(ISNUMBER(L16),L16&lt;Einstellungen!$B$3),"Zielquote unterschritten",""),IF(AND(ISNUMBER(K16),K16&lt;Einstellungen!$B$4),"Mindestbeitrag unterschritten","")))</f>
        <v/>
      </c>
    </row>
    <row r="17" ht="22" customHeight="1">
      <c r="A17" s="21" t="n"/>
      <c r="B17" s="21" t="n"/>
      <c r="C17" s="21" t="n"/>
      <c r="D17" s="22" t="n"/>
      <c r="E17" s="23" t="n"/>
      <c r="F17" s="23" t="n"/>
      <c r="G17" s="23" t="n"/>
      <c r="H17" s="23" t="n"/>
      <c r="I17" s="23" t="n"/>
      <c r="J17" s="24">
        <f>IF(COUNTA(A17:I17,M17)=0,"",SUM(F17:I17))</f>
        <v/>
      </c>
      <c r="K17" s="24">
        <f>IF(COUNTA(A17:I17,M17)=0,"",E17-J17)</f>
        <v/>
      </c>
      <c r="L17" s="25">
        <f>IF(COUNTA(A17:I17,M17)=0,"",IFERROR(K17/E17,""))</f>
        <v/>
      </c>
      <c r="M17" s="26" t="n"/>
      <c r="N17" s="24">
        <f>IF(COUNTA(A17:I17,M17)=0,"",IF(D17="Ja",K17*M17,0))</f>
        <v/>
      </c>
      <c r="O17" s="27">
        <f>IF(COUNTA(A17:I17,M17)=0,"",_xlfn.TEXTJOIN(" | ",TRUE,IF(A17="","Artikel-Nr. fehlt",""),IF(B17="","Gericht fehlt",""),IF(C17="","Warengruppe fehlt",""),IF(D17="","Status fehlt",""),IF(E17&lt;=0,"Preis prüfen",""),IF(OR(F17&lt;0,G17&lt;0,H17&lt;0,I17&lt;0,M17&lt;0),"Negative Eingabe",""),IF(AND(ISNUMBER(L17),L17&lt;Einstellungen!$B$3),"Zielquote unterschritten",""),IF(AND(ISNUMBER(K17),K17&lt;Einstellungen!$B$4),"Mindestbeitrag unterschritten","")))</f>
        <v/>
      </c>
    </row>
    <row r="18" ht="22" customHeight="1">
      <c r="A18" s="21" t="n"/>
      <c r="B18" s="21" t="n"/>
      <c r="C18" s="21" t="n"/>
      <c r="D18" s="22" t="n"/>
      <c r="E18" s="23" t="n"/>
      <c r="F18" s="23" t="n"/>
      <c r="G18" s="23" t="n"/>
      <c r="H18" s="23" t="n"/>
      <c r="I18" s="23" t="n"/>
      <c r="J18" s="24">
        <f>IF(COUNTA(A18:I18,M18)=0,"",SUM(F18:I18))</f>
        <v/>
      </c>
      <c r="K18" s="24">
        <f>IF(COUNTA(A18:I18,M18)=0,"",E18-J18)</f>
        <v/>
      </c>
      <c r="L18" s="25">
        <f>IF(COUNTA(A18:I18,M18)=0,"",IFERROR(K18/E18,""))</f>
        <v/>
      </c>
      <c r="M18" s="26" t="n"/>
      <c r="N18" s="24">
        <f>IF(COUNTA(A18:I18,M18)=0,"",IF(D18="Ja",K18*M18,0))</f>
        <v/>
      </c>
      <c r="O18" s="27">
        <f>IF(COUNTA(A18:I18,M18)=0,"",_xlfn.TEXTJOIN(" | ",TRUE,IF(A18="","Artikel-Nr. fehlt",""),IF(B18="","Gericht fehlt",""),IF(C18="","Warengruppe fehlt",""),IF(D18="","Status fehlt",""),IF(E18&lt;=0,"Preis prüfen",""),IF(OR(F18&lt;0,G18&lt;0,H18&lt;0,I18&lt;0,M18&lt;0),"Negative Eingabe",""),IF(AND(ISNUMBER(L18),L18&lt;Einstellungen!$B$3),"Zielquote unterschritten",""),IF(AND(ISNUMBER(K18),K18&lt;Einstellungen!$B$4),"Mindestbeitrag unterschritten","")))</f>
        <v/>
      </c>
    </row>
    <row r="19" ht="22" customHeight="1">
      <c r="A19" s="21" t="n"/>
      <c r="B19" s="21" t="n"/>
      <c r="C19" s="21" t="n"/>
      <c r="D19" s="22" t="n"/>
      <c r="E19" s="23" t="n"/>
      <c r="F19" s="23" t="n"/>
      <c r="G19" s="23" t="n"/>
      <c r="H19" s="23" t="n"/>
      <c r="I19" s="23" t="n"/>
      <c r="J19" s="24">
        <f>IF(COUNTA(A19:I19,M19)=0,"",SUM(F19:I19))</f>
        <v/>
      </c>
      <c r="K19" s="24">
        <f>IF(COUNTA(A19:I19,M19)=0,"",E19-J19)</f>
        <v/>
      </c>
      <c r="L19" s="25">
        <f>IF(COUNTA(A19:I19,M19)=0,"",IFERROR(K19/E19,""))</f>
        <v/>
      </c>
      <c r="M19" s="26" t="n"/>
      <c r="N19" s="24">
        <f>IF(COUNTA(A19:I19,M19)=0,"",IF(D19="Ja",K19*M19,0))</f>
        <v/>
      </c>
      <c r="O19" s="27">
        <f>IF(COUNTA(A19:I19,M19)=0,"",_xlfn.TEXTJOIN(" | ",TRUE,IF(A19="","Artikel-Nr. fehlt",""),IF(B19="","Gericht fehlt",""),IF(C19="","Warengruppe fehlt",""),IF(D19="","Status fehlt",""),IF(E19&lt;=0,"Preis prüfen",""),IF(OR(F19&lt;0,G19&lt;0,H19&lt;0,I19&lt;0,M19&lt;0),"Negative Eingabe",""),IF(AND(ISNUMBER(L19),L19&lt;Einstellungen!$B$3),"Zielquote unterschritten",""),IF(AND(ISNUMBER(K19),K19&lt;Einstellungen!$B$4),"Mindestbeitrag unterschritten","")))</f>
        <v/>
      </c>
    </row>
    <row r="20" ht="22" customHeight="1">
      <c r="A20" s="21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>
        <f>IF(COUNTA(A20:I20,M20)=0,"",SUM(F20:I20))</f>
        <v/>
      </c>
      <c r="K20" s="24">
        <f>IF(COUNTA(A20:I20,M20)=0,"",E20-J20)</f>
        <v/>
      </c>
      <c r="L20" s="25">
        <f>IF(COUNTA(A20:I20,M20)=0,"",IFERROR(K20/E20,""))</f>
        <v/>
      </c>
      <c r="M20" s="26" t="n"/>
      <c r="N20" s="24">
        <f>IF(COUNTA(A20:I20,M20)=0,"",IF(D20="Ja",K20*M20,0))</f>
        <v/>
      </c>
      <c r="O20" s="27">
        <f>IF(COUNTA(A20:I20,M20)=0,"",_xlfn.TEXTJOIN(" | ",TRUE,IF(A20="","Artikel-Nr. fehlt",""),IF(B20="","Gericht fehlt",""),IF(C20="","Warengruppe fehlt",""),IF(D20="","Status fehlt",""),IF(E20&lt;=0,"Preis prüfen",""),IF(OR(F20&lt;0,G20&lt;0,H20&lt;0,I20&lt;0,M20&lt;0),"Negative Eingabe",""),IF(AND(ISNUMBER(L20),L20&lt;Einstellungen!$B$3),"Zielquote unterschritten",""),IF(AND(ISNUMBER(K20),K20&lt;Einstellungen!$B$4),"Mindestbeitrag unterschritten","")))</f>
        <v/>
      </c>
    </row>
    <row r="21" ht="22" customHeight="1">
      <c r="A21" s="21" t="n"/>
      <c r="B21" s="21" t="n"/>
      <c r="C21" s="21" t="n"/>
      <c r="D21" s="22" t="n"/>
      <c r="E21" s="23" t="n"/>
      <c r="F21" s="23" t="n"/>
      <c r="G21" s="23" t="n"/>
      <c r="H21" s="23" t="n"/>
      <c r="I21" s="23" t="n"/>
      <c r="J21" s="24">
        <f>IF(COUNTA(A21:I21,M21)=0,"",SUM(F21:I21))</f>
        <v/>
      </c>
      <c r="K21" s="24">
        <f>IF(COUNTA(A21:I21,M21)=0,"",E21-J21)</f>
        <v/>
      </c>
      <c r="L21" s="25">
        <f>IF(COUNTA(A21:I21,M21)=0,"",IFERROR(K21/E21,""))</f>
        <v/>
      </c>
      <c r="M21" s="26" t="n"/>
      <c r="N21" s="24">
        <f>IF(COUNTA(A21:I21,M21)=0,"",IF(D21="Ja",K21*M21,0))</f>
        <v/>
      </c>
      <c r="O21" s="27">
        <f>IF(COUNTA(A21:I21,M21)=0,"",_xlfn.TEXTJOIN(" | ",TRUE,IF(A21="","Artikel-Nr. fehlt",""),IF(B21="","Gericht fehlt",""),IF(C21="","Warengruppe fehlt",""),IF(D21="","Status fehlt",""),IF(E21&lt;=0,"Preis prüfen",""),IF(OR(F21&lt;0,G21&lt;0,H21&lt;0,I21&lt;0,M21&lt;0),"Negative Eingabe",""),IF(AND(ISNUMBER(L21),L21&lt;Einstellungen!$B$3),"Zielquote unterschritten",""),IF(AND(ISNUMBER(K21),K21&lt;Einstellungen!$B$4),"Mindestbeitrag unterschritten","")))</f>
        <v/>
      </c>
    </row>
    <row r="22" ht="22" customHeight="1">
      <c r="A22" s="21" t="n"/>
      <c r="B22" s="21" t="n"/>
      <c r="C22" s="21" t="n"/>
      <c r="D22" s="22" t="n"/>
      <c r="E22" s="23" t="n"/>
      <c r="F22" s="23" t="n"/>
      <c r="G22" s="23" t="n"/>
      <c r="H22" s="23" t="n"/>
      <c r="I22" s="23" t="n"/>
      <c r="J22" s="24">
        <f>IF(COUNTA(A22:I22,M22)=0,"",SUM(F22:I22))</f>
        <v/>
      </c>
      <c r="K22" s="24">
        <f>IF(COUNTA(A22:I22,M22)=0,"",E22-J22)</f>
        <v/>
      </c>
      <c r="L22" s="25">
        <f>IF(COUNTA(A22:I22,M22)=0,"",IFERROR(K22/E22,""))</f>
        <v/>
      </c>
      <c r="M22" s="26" t="n"/>
      <c r="N22" s="24">
        <f>IF(COUNTA(A22:I22,M22)=0,"",IF(D22="Ja",K22*M22,0))</f>
        <v/>
      </c>
      <c r="O22" s="27">
        <f>IF(COUNTA(A22:I22,M22)=0,"",_xlfn.TEXTJOIN(" | ",TRUE,IF(A22="","Artikel-Nr. fehlt",""),IF(B22="","Gericht fehlt",""),IF(C22="","Warengruppe fehlt",""),IF(D22="","Status fehlt",""),IF(E22&lt;=0,"Preis prüfen",""),IF(OR(F22&lt;0,G22&lt;0,H22&lt;0,I22&lt;0,M22&lt;0),"Negative Eingabe",""),IF(AND(ISNUMBER(L22),L22&lt;Einstellungen!$B$3),"Zielquote unterschritten",""),IF(AND(ISNUMBER(K22),K22&lt;Einstellungen!$B$4),"Mindestbeitrag unterschritten","")))</f>
        <v/>
      </c>
    </row>
    <row r="23" ht="22" customHeight="1">
      <c r="A23" s="21" t="n"/>
      <c r="B23" s="21" t="n"/>
      <c r="C23" s="21" t="n"/>
      <c r="D23" s="22" t="n"/>
      <c r="E23" s="23" t="n"/>
      <c r="F23" s="23" t="n"/>
      <c r="G23" s="23" t="n"/>
      <c r="H23" s="23" t="n"/>
      <c r="I23" s="23" t="n"/>
      <c r="J23" s="24">
        <f>IF(COUNTA(A23:I23,M23)=0,"",SUM(F23:I23))</f>
        <v/>
      </c>
      <c r="K23" s="24">
        <f>IF(COUNTA(A23:I23,M23)=0,"",E23-J23)</f>
        <v/>
      </c>
      <c r="L23" s="25">
        <f>IF(COUNTA(A23:I23,M23)=0,"",IFERROR(K23/E23,""))</f>
        <v/>
      </c>
      <c r="M23" s="26" t="n"/>
      <c r="N23" s="24">
        <f>IF(COUNTA(A23:I23,M23)=0,"",IF(D23="Ja",K23*M23,0))</f>
        <v/>
      </c>
      <c r="O23" s="27">
        <f>IF(COUNTA(A23:I23,M23)=0,"",_xlfn.TEXTJOIN(" | ",TRUE,IF(A23="","Artikel-Nr. fehlt",""),IF(B23="","Gericht fehlt",""),IF(C23="","Warengruppe fehlt",""),IF(D23="","Status fehlt",""),IF(E23&lt;=0,"Preis prüfen",""),IF(OR(F23&lt;0,G23&lt;0,H23&lt;0,I23&lt;0,M23&lt;0),"Negative Eingabe",""),IF(AND(ISNUMBER(L23),L23&lt;Einstellungen!$B$3),"Zielquote unterschritten",""),IF(AND(ISNUMBER(K23),K23&lt;Einstellungen!$B$4),"Mindestbeitrag unterschritten","")))</f>
        <v/>
      </c>
    </row>
    <row r="24" ht="22" customHeight="1">
      <c r="A24" s="21" t="n"/>
      <c r="B24" s="21" t="n"/>
      <c r="C24" s="21" t="n"/>
      <c r="D24" s="22" t="n"/>
      <c r="E24" s="23" t="n"/>
      <c r="F24" s="23" t="n"/>
      <c r="G24" s="23" t="n"/>
      <c r="H24" s="23" t="n"/>
      <c r="I24" s="23" t="n"/>
      <c r="J24" s="24">
        <f>IF(COUNTA(A24:I24,M24)=0,"",SUM(F24:I24))</f>
        <v/>
      </c>
      <c r="K24" s="24">
        <f>IF(COUNTA(A24:I24,M24)=0,"",E24-J24)</f>
        <v/>
      </c>
      <c r="L24" s="25">
        <f>IF(COUNTA(A24:I24,M24)=0,"",IFERROR(K24/E24,""))</f>
        <v/>
      </c>
      <c r="M24" s="26" t="n"/>
      <c r="N24" s="24">
        <f>IF(COUNTA(A24:I24,M24)=0,"",IF(D24="Ja",K24*M24,0))</f>
        <v/>
      </c>
      <c r="O24" s="27">
        <f>IF(COUNTA(A24:I24,M24)=0,"",_xlfn.TEXTJOIN(" | ",TRUE,IF(A24="","Artikel-Nr. fehlt",""),IF(B24="","Gericht fehlt",""),IF(C24="","Warengruppe fehlt",""),IF(D24="","Status fehlt",""),IF(E24&lt;=0,"Preis prüfen",""),IF(OR(F24&lt;0,G24&lt;0,H24&lt;0,I24&lt;0,M24&lt;0),"Negative Eingabe",""),IF(AND(ISNUMBER(L24),L24&lt;Einstellungen!$B$3),"Zielquote unterschritten",""),IF(AND(ISNUMBER(K24),K24&lt;Einstellungen!$B$4),"Mindestbeitrag unterschritten","")))</f>
        <v/>
      </c>
    </row>
    <row r="25" ht="22" customHeight="1">
      <c r="A25" s="21" t="n"/>
      <c r="B25" s="21" t="n"/>
      <c r="C25" s="21" t="n"/>
      <c r="D25" s="22" t="n"/>
      <c r="E25" s="23" t="n"/>
      <c r="F25" s="23" t="n"/>
      <c r="G25" s="23" t="n"/>
      <c r="H25" s="23" t="n"/>
      <c r="I25" s="23" t="n"/>
      <c r="J25" s="24">
        <f>IF(COUNTA(A25:I25,M25)=0,"",SUM(F25:I25))</f>
        <v/>
      </c>
      <c r="K25" s="24">
        <f>IF(COUNTA(A25:I25,M25)=0,"",E25-J25)</f>
        <v/>
      </c>
      <c r="L25" s="25">
        <f>IF(COUNTA(A25:I25,M25)=0,"",IFERROR(K25/E25,""))</f>
        <v/>
      </c>
      <c r="M25" s="26" t="n"/>
      <c r="N25" s="24">
        <f>IF(COUNTA(A25:I25,M25)=0,"",IF(D25="Ja",K25*M25,0))</f>
        <v/>
      </c>
      <c r="O25" s="27">
        <f>IF(COUNTA(A25:I25,M25)=0,"",_xlfn.TEXTJOIN(" | ",TRUE,IF(A25="","Artikel-Nr. fehlt",""),IF(B25="","Gericht fehlt",""),IF(C25="","Warengruppe fehlt",""),IF(D25="","Status fehlt",""),IF(E25&lt;=0,"Preis prüfen",""),IF(OR(F25&lt;0,G25&lt;0,H25&lt;0,I25&lt;0,M25&lt;0),"Negative Eingabe",""),IF(AND(ISNUMBER(L25),L25&lt;Einstellungen!$B$3),"Zielquote unterschritten",""),IF(AND(ISNUMBER(K25),K25&lt;Einstellungen!$B$4),"Mindestbeitrag unterschritten","")))</f>
        <v/>
      </c>
    </row>
    <row r="26" ht="22" customHeight="1">
      <c r="A26" s="21" t="n"/>
      <c r="B26" s="21" t="n"/>
      <c r="C26" s="21" t="n"/>
      <c r="D26" s="22" t="n"/>
      <c r="E26" s="23" t="n"/>
      <c r="F26" s="23" t="n"/>
      <c r="G26" s="23" t="n"/>
      <c r="H26" s="23" t="n"/>
      <c r="I26" s="23" t="n"/>
      <c r="J26" s="24">
        <f>IF(COUNTA(A26:I26,M26)=0,"",SUM(F26:I26))</f>
        <v/>
      </c>
      <c r="K26" s="24">
        <f>IF(COUNTA(A26:I26,M26)=0,"",E26-J26)</f>
        <v/>
      </c>
      <c r="L26" s="25">
        <f>IF(COUNTA(A26:I26,M26)=0,"",IFERROR(K26/E26,""))</f>
        <v/>
      </c>
      <c r="M26" s="26" t="n"/>
      <c r="N26" s="24">
        <f>IF(COUNTA(A26:I26,M26)=0,"",IF(D26="Ja",K26*M26,0))</f>
        <v/>
      </c>
      <c r="O26" s="27">
        <f>IF(COUNTA(A26:I26,M26)=0,"",_xlfn.TEXTJOIN(" | ",TRUE,IF(A26="","Artikel-Nr. fehlt",""),IF(B26="","Gericht fehlt",""),IF(C26="","Warengruppe fehlt",""),IF(D26="","Status fehlt",""),IF(E26&lt;=0,"Preis prüfen",""),IF(OR(F26&lt;0,G26&lt;0,H26&lt;0,I26&lt;0,M26&lt;0),"Negative Eingabe",""),IF(AND(ISNUMBER(L26),L26&lt;Einstellungen!$B$3),"Zielquote unterschritten",""),IF(AND(ISNUMBER(K26),K26&lt;Einstellungen!$B$4),"Mindestbeitrag unterschritten","")))</f>
        <v/>
      </c>
    </row>
    <row r="27" ht="22" customHeight="1">
      <c r="A27" s="21" t="n"/>
      <c r="B27" s="21" t="n"/>
      <c r="C27" s="21" t="n"/>
      <c r="D27" s="22" t="n"/>
      <c r="E27" s="23" t="n"/>
      <c r="F27" s="23" t="n"/>
      <c r="G27" s="23" t="n"/>
      <c r="H27" s="23" t="n"/>
      <c r="I27" s="23" t="n"/>
      <c r="J27" s="24">
        <f>IF(COUNTA(A27:I27,M27)=0,"",SUM(F27:I27))</f>
        <v/>
      </c>
      <c r="K27" s="24">
        <f>IF(COUNTA(A27:I27,M27)=0,"",E27-J27)</f>
        <v/>
      </c>
      <c r="L27" s="25">
        <f>IF(COUNTA(A27:I27,M27)=0,"",IFERROR(K27/E27,""))</f>
        <v/>
      </c>
      <c r="M27" s="26" t="n"/>
      <c r="N27" s="24">
        <f>IF(COUNTA(A27:I27,M27)=0,"",IF(D27="Ja",K27*M27,0))</f>
        <v/>
      </c>
      <c r="O27" s="27">
        <f>IF(COUNTA(A27:I27,M27)=0,"",_xlfn.TEXTJOIN(" | ",TRUE,IF(A27="","Artikel-Nr. fehlt",""),IF(B27="","Gericht fehlt",""),IF(C27="","Warengruppe fehlt",""),IF(D27="","Status fehlt",""),IF(E27&lt;=0,"Preis prüfen",""),IF(OR(F27&lt;0,G27&lt;0,H27&lt;0,I27&lt;0,M27&lt;0),"Negative Eingabe",""),IF(AND(ISNUMBER(L27),L27&lt;Einstellungen!$B$3),"Zielquote unterschritten",""),IF(AND(ISNUMBER(K27),K27&lt;Einstellungen!$B$4),"Mindestbeitrag unterschritten","")))</f>
        <v/>
      </c>
    </row>
    <row r="28" ht="22" customHeight="1">
      <c r="A28" s="21" t="n"/>
      <c r="B28" s="21" t="n"/>
      <c r="C28" s="21" t="n"/>
      <c r="D28" s="22" t="n"/>
      <c r="E28" s="23" t="n"/>
      <c r="F28" s="23" t="n"/>
      <c r="G28" s="23" t="n"/>
      <c r="H28" s="23" t="n"/>
      <c r="I28" s="23" t="n"/>
      <c r="J28" s="24">
        <f>IF(COUNTA(A28:I28,M28)=0,"",SUM(F28:I28))</f>
        <v/>
      </c>
      <c r="K28" s="24">
        <f>IF(COUNTA(A28:I28,M28)=0,"",E28-J28)</f>
        <v/>
      </c>
      <c r="L28" s="25">
        <f>IF(COUNTA(A28:I28,M28)=0,"",IFERROR(K28/E28,""))</f>
        <v/>
      </c>
      <c r="M28" s="26" t="n"/>
      <c r="N28" s="24">
        <f>IF(COUNTA(A28:I28,M28)=0,"",IF(D28="Ja",K28*M28,0))</f>
        <v/>
      </c>
      <c r="O28" s="27">
        <f>IF(COUNTA(A28:I28,M28)=0,"",_xlfn.TEXTJOIN(" | ",TRUE,IF(A28="","Artikel-Nr. fehlt",""),IF(B28="","Gericht fehlt",""),IF(C28="","Warengruppe fehlt",""),IF(D28="","Status fehlt",""),IF(E28&lt;=0,"Preis prüfen",""),IF(OR(F28&lt;0,G28&lt;0,H28&lt;0,I28&lt;0,M28&lt;0),"Negative Eingabe",""),IF(AND(ISNUMBER(L28),L28&lt;Einstellungen!$B$3),"Zielquote unterschritten",""),IF(AND(ISNUMBER(K28),K28&lt;Einstellungen!$B$4),"Mindestbeitrag unterschritten","")))</f>
        <v/>
      </c>
    </row>
    <row r="29" ht="22" customHeight="1">
      <c r="A29" s="21" t="n"/>
      <c r="B29" s="21" t="n"/>
      <c r="C29" s="21" t="n"/>
      <c r="D29" s="22" t="n"/>
      <c r="E29" s="23" t="n"/>
      <c r="F29" s="23" t="n"/>
      <c r="G29" s="23" t="n"/>
      <c r="H29" s="23" t="n"/>
      <c r="I29" s="23" t="n"/>
      <c r="J29" s="24">
        <f>IF(COUNTA(A29:I29,M29)=0,"",SUM(F29:I29))</f>
        <v/>
      </c>
      <c r="K29" s="24">
        <f>IF(COUNTA(A29:I29,M29)=0,"",E29-J29)</f>
        <v/>
      </c>
      <c r="L29" s="25">
        <f>IF(COUNTA(A29:I29,M29)=0,"",IFERROR(K29/E29,""))</f>
        <v/>
      </c>
      <c r="M29" s="26" t="n"/>
      <c r="N29" s="24">
        <f>IF(COUNTA(A29:I29,M29)=0,"",IF(D29="Ja",K29*M29,0))</f>
        <v/>
      </c>
      <c r="O29" s="27">
        <f>IF(COUNTA(A29:I29,M29)=0,"",_xlfn.TEXTJOIN(" | ",TRUE,IF(A29="","Artikel-Nr. fehlt",""),IF(B29="","Gericht fehlt",""),IF(C29="","Warengruppe fehlt",""),IF(D29="","Status fehlt",""),IF(E29&lt;=0,"Preis prüfen",""),IF(OR(F29&lt;0,G29&lt;0,H29&lt;0,I29&lt;0,M29&lt;0),"Negative Eingabe",""),IF(AND(ISNUMBER(L29),L29&lt;Einstellungen!$B$3),"Zielquote unterschritten",""),IF(AND(ISNUMBER(K29),K29&lt;Einstellungen!$B$4),"Mindestbeitrag unterschritten","")))</f>
        <v/>
      </c>
    </row>
    <row r="30" ht="22" customHeight="1">
      <c r="A30" s="21" t="n"/>
      <c r="B30" s="21" t="n"/>
      <c r="C30" s="21" t="n"/>
      <c r="D30" s="22" t="n"/>
      <c r="E30" s="23" t="n"/>
      <c r="F30" s="23" t="n"/>
      <c r="G30" s="23" t="n"/>
      <c r="H30" s="23" t="n"/>
      <c r="I30" s="23" t="n"/>
      <c r="J30" s="24">
        <f>IF(COUNTA(A30:I30,M30)=0,"",SUM(F30:I30))</f>
        <v/>
      </c>
      <c r="K30" s="24">
        <f>IF(COUNTA(A30:I30,M30)=0,"",E30-J30)</f>
        <v/>
      </c>
      <c r="L30" s="25">
        <f>IF(COUNTA(A30:I30,M30)=0,"",IFERROR(K30/E30,""))</f>
        <v/>
      </c>
      <c r="M30" s="26" t="n"/>
      <c r="N30" s="24">
        <f>IF(COUNTA(A30:I30,M30)=0,"",IF(D30="Ja",K30*M30,0))</f>
        <v/>
      </c>
      <c r="O30" s="27">
        <f>IF(COUNTA(A30:I30,M30)=0,"",_xlfn.TEXTJOIN(" | ",TRUE,IF(A30="","Artikel-Nr. fehlt",""),IF(B30="","Gericht fehlt",""),IF(C30="","Warengruppe fehlt",""),IF(D30="","Status fehlt",""),IF(E30&lt;=0,"Preis prüfen",""),IF(OR(F30&lt;0,G30&lt;0,H30&lt;0,I30&lt;0,M30&lt;0),"Negative Eingabe",""),IF(AND(ISNUMBER(L30),L30&lt;Einstellungen!$B$3),"Zielquote unterschritten",""),IF(AND(ISNUMBER(K30),K30&lt;Einstellungen!$B$4),"Mindestbeitrag unterschritten","")))</f>
        <v/>
      </c>
    </row>
    <row r="31" ht="22" customHeight="1">
      <c r="A31" s="21" t="n"/>
      <c r="B31" s="21" t="n"/>
      <c r="C31" s="21" t="n"/>
      <c r="D31" s="22" t="n"/>
      <c r="E31" s="23" t="n"/>
      <c r="F31" s="23" t="n"/>
      <c r="G31" s="23" t="n"/>
      <c r="H31" s="23" t="n"/>
      <c r="I31" s="23" t="n"/>
      <c r="J31" s="24">
        <f>IF(COUNTA(A31:I31,M31)=0,"",SUM(F31:I31))</f>
        <v/>
      </c>
      <c r="K31" s="24">
        <f>IF(COUNTA(A31:I31,M31)=0,"",E31-J31)</f>
        <v/>
      </c>
      <c r="L31" s="25">
        <f>IF(COUNTA(A31:I31,M31)=0,"",IFERROR(K31/E31,""))</f>
        <v/>
      </c>
      <c r="M31" s="26" t="n"/>
      <c r="N31" s="24">
        <f>IF(COUNTA(A31:I31,M31)=0,"",IF(D31="Ja",K31*M31,0))</f>
        <v/>
      </c>
      <c r="O31" s="27">
        <f>IF(COUNTA(A31:I31,M31)=0,"",_xlfn.TEXTJOIN(" | ",TRUE,IF(A31="","Artikel-Nr. fehlt",""),IF(B31="","Gericht fehlt",""),IF(C31="","Warengruppe fehlt",""),IF(D31="","Status fehlt",""),IF(E31&lt;=0,"Preis prüfen",""),IF(OR(F31&lt;0,G31&lt;0,H31&lt;0,I31&lt;0,M31&lt;0),"Negative Eingabe",""),IF(AND(ISNUMBER(L31),L31&lt;Einstellungen!$B$3),"Zielquote unterschritten",""),IF(AND(ISNUMBER(K31),K31&lt;Einstellungen!$B$4),"Mindestbeitrag unterschritten","")))</f>
        <v/>
      </c>
    </row>
    <row r="32" ht="22" customHeight="1">
      <c r="A32" s="21" t="n"/>
      <c r="B32" s="21" t="n"/>
      <c r="C32" s="21" t="n"/>
      <c r="D32" s="22" t="n"/>
      <c r="E32" s="23" t="n"/>
      <c r="F32" s="23" t="n"/>
      <c r="G32" s="23" t="n"/>
      <c r="H32" s="23" t="n"/>
      <c r="I32" s="23" t="n"/>
      <c r="J32" s="24">
        <f>IF(COUNTA(A32:I32,M32)=0,"",SUM(F32:I32))</f>
        <v/>
      </c>
      <c r="K32" s="24">
        <f>IF(COUNTA(A32:I32,M32)=0,"",E32-J32)</f>
        <v/>
      </c>
      <c r="L32" s="25">
        <f>IF(COUNTA(A32:I32,M32)=0,"",IFERROR(K32/E32,""))</f>
        <v/>
      </c>
      <c r="M32" s="26" t="n"/>
      <c r="N32" s="24">
        <f>IF(COUNTA(A32:I32,M32)=0,"",IF(D32="Ja",K32*M32,0))</f>
        <v/>
      </c>
      <c r="O32" s="27">
        <f>IF(COUNTA(A32:I32,M32)=0,"",_xlfn.TEXTJOIN(" | ",TRUE,IF(A32="","Artikel-Nr. fehlt",""),IF(B32="","Gericht fehlt",""),IF(C32="","Warengruppe fehlt",""),IF(D32="","Status fehlt",""),IF(E32&lt;=0,"Preis prüfen",""),IF(OR(F32&lt;0,G32&lt;0,H32&lt;0,I32&lt;0,M32&lt;0),"Negative Eingabe",""),IF(AND(ISNUMBER(L32),L32&lt;Einstellungen!$B$3),"Zielquote unterschritten",""),IF(AND(ISNUMBER(K32),K32&lt;Einstellungen!$B$4),"Mindestbeitrag unterschritten","")))</f>
        <v/>
      </c>
    </row>
    <row r="33" ht="22" customHeight="1">
      <c r="A33" s="21" t="n"/>
      <c r="B33" s="21" t="n"/>
      <c r="C33" s="21" t="n"/>
      <c r="D33" s="22" t="n"/>
      <c r="E33" s="23" t="n"/>
      <c r="F33" s="23" t="n"/>
      <c r="G33" s="23" t="n"/>
      <c r="H33" s="23" t="n"/>
      <c r="I33" s="23" t="n"/>
      <c r="J33" s="24">
        <f>IF(COUNTA(A33:I33,M33)=0,"",SUM(F33:I33))</f>
        <v/>
      </c>
      <c r="K33" s="24">
        <f>IF(COUNTA(A33:I33,M33)=0,"",E33-J33)</f>
        <v/>
      </c>
      <c r="L33" s="25">
        <f>IF(COUNTA(A33:I33,M33)=0,"",IFERROR(K33/E33,""))</f>
        <v/>
      </c>
      <c r="M33" s="26" t="n"/>
      <c r="N33" s="24">
        <f>IF(COUNTA(A33:I33,M33)=0,"",IF(D33="Ja",K33*M33,0))</f>
        <v/>
      </c>
      <c r="O33" s="27">
        <f>IF(COUNTA(A33:I33,M33)=0,"",_xlfn.TEXTJOIN(" | ",TRUE,IF(A33="","Artikel-Nr. fehlt",""),IF(B33="","Gericht fehlt",""),IF(C33="","Warengruppe fehlt",""),IF(D33="","Status fehlt",""),IF(E33&lt;=0,"Preis prüfen",""),IF(OR(F33&lt;0,G33&lt;0,H33&lt;0,I33&lt;0,M33&lt;0),"Negative Eingabe",""),IF(AND(ISNUMBER(L33),L33&lt;Einstellungen!$B$3),"Zielquote unterschritten",""),IF(AND(ISNUMBER(K33),K33&lt;Einstellungen!$B$4),"Mindestbeitrag unterschritten","")))</f>
        <v/>
      </c>
    </row>
    <row r="34" ht="22" customHeight="1">
      <c r="A34" s="21" t="n"/>
      <c r="B34" s="21" t="n"/>
      <c r="C34" s="21" t="n"/>
      <c r="D34" s="22" t="n"/>
      <c r="E34" s="23" t="n"/>
      <c r="F34" s="23" t="n"/>
      <c r="G34" s="23" t="n"/>
      <c r="H34" s="23" t="n"/>
      <c r="I34" s="23" t="n"/>
      <c r="J34" s="24">
        <f>IF(COUNTA(A34:I34,M34)=0,"",SUM(F34:I34))</f>
        <v/>
      </c>
      <c r="K34" s="24">
        <f>IF(COUNTA(A34:I34,M34)=0,"",E34-J34)</f>
        <v/>
      </c>
      <c r="L34" s="25">
        <f>IF(COUNTA(A34:I34,M34)=0,"",IFERROR(K34/E34,""))</f>
        <v/>
      </c>
      <c r="M34" s="26" t="n"/>
      <c r="N34" s="24">
        <f>IF(COUNTA(A34:I34,M34)=0,"",IF(D34="Ja",K34*M34,0))</f>
        <v/>
      </c>
      <c r="O34" s="27">
        <f>IF(COUNTA(A34:I34,M34)=0,"",_xlfn.TEXTJOIN(" | ",TRUE,IF(A34="","Artikel-Nr. fehlt",""),IF(B34="","Gericht fehlt",""),IF(C34="","Warengruppe fehlt",""),IF(D34="","Status fehlt",""),IF(E34&lt;=0,"Preis prüfen",""),IF(OR(F34&lt;0,G34&lt;0,H34&lt;0,I34&lt;0,M34&lt;0),"Negative Eingabe",""),IF(AND(ISNUMBER(L34),L34&lt;Einstellungen!$B$3),"Zielquote unterschritten",""),IF(AND(ISNUMBER(K34),K34&lt;Einstellungen!$B$4),"Mindestbeitrag unterschritten","")))</f>
        <v/>
      </c>
    </row>
    <row r="35" ht="22" customHeight="1">
      <c r="A35" s="21" t="n"/>
      <c r="B35" s="21" t="n"/>
      <c r="C35" s="21" t="n"/>
      <c r="D35" s="22" t="n"/>
      <c r="E35" s="23" t="n"/>
      <c r="F35" s="23" t="n"/>
      <c r="G35" s="23" t="n"/>
      <c r="H35" s="23" t="n"/>
      <c r="I35" s="23" t="n"/>
      <c r="J35" s="24">
        <f>IF(COUNTA(A35:I35,M35)=0,"",SUM(F35:I35))</f>
        <v/>
      </c>
      <c r="K35" s="24">
        <f>IF(COUNTA(A35:I35,M35)=0,"",E35-J35)</f>
        <v/>
      </c>
      <c r="L35" s="25">
        <f>IF(COUNTA(A35:I35,M35)=0,"",IFERROR(K35/E35,""))</f>
        <v/>
      </c>
      <c r="M35" s="26" t="n"/>
      <c r="N35" s="24">
        <f>IF(COUNTA(A35:I35,M35)=0,"",IF(D35="Ja",K35*M35,0))</f>
        <v/>
      </c>
      <c r="O35" s="27">
        <f>IF(COUNTA(A35:I35,M35)=0,"",_xlfn.TEXTJOIN(" | ",TRUE,IF(A35="","Artikel-Nr. fehlt",""),IF(B35="","Gericht fehlt",""),IF(C35="","Warengruppe fehlt",""),IF(D35="","Status fehlt",""),IF(E35&lt;=0,"Preis prüfen",""),IF(OR(F35&lt;0,G35&lt;0,H35&lt;0,I35&lt;0,M35&lt;0),"Negative Eingabe",""),IF(AND(ISNUMBER(L35),L35&lt;Einstellungen!$B$3),"Zielquote unterschritten",""),IF(AND(ISNUMBER(K35),K35&lt;Einstellungen!$B$4),"Mindestbeitrag unterschritten","")))</f>
        <v/>
      </c>
    </row>
    <row r="36" ht="22" customHeight="1">
      <c r="A36" s="21" t="n"/>
      <c r="B36" s="21" t="n"/>
      <c r="C36" s="21" t="n"/>
      <c r="D36" s="22" t="n"/>
      <c r="E36" s="23" t="n"/>
      <c r="F36" s="23" t="n"/>
      <c r="G36" s="23" t="n"/>
      <c r="H36" s="23" t="n"/>
      <c r="I36" s="23" t="n"/>
      <c r="J36" s="24">
        <f>IF(COUNTA(A36:I36,M36)=0,"",SUM(F36:I36))</f>
        <v/>
      </c>
      <c r="K36" s="24">
        <f>IF(COUNTA(A36:I36,M36)=0,"",E36-J36)</f>
        <v/>
      </c>
      <c r="L36" s="25">
        <f>IF(COUNTA(A36:I36,M36)=0,"",IFERROR(K36/E36,""))</f>
        <v/>
      </c>
      <c r="M36" s="26" t="n"/>
      <c r="N36" s="24">
        <f>IF(COUNTA(A36:I36,M36)=0,"",IF(D36="Ja",K36*M36,0))</f>
        <v/>
      </c>
      <c r="O36" s="27">
        <f>IF(COUNTA(A36:I36,M36)=0,"",_xlfn.TEXTJOIN(" | ",TRUE,IF(A36="","Artikel-Nr. fehlt",""),IF(B36="","Gericht fehlt",""),IF(C36="","Warengruppe fehlt",""),IF(D36="","Status fehlt",""),IF(E36&lt;=0,"Preis prüfen",""),IF(OR(F36&lt;0,G36&lt;0,H36&lt;0,I36&lt;0,M36&lt;0),"Negative Eingabe",""),IF(AND(ISNUMBER(L36),L36&lt;Einstellungen!$B$3),"Zielquote unterschritten",""),IF(AND(ISNUMBER(K36),K36&lt;Einstellungen!$B$4),"Mindestbeitrag unterschritten","")))</f>
        <v/>
      </c>
    </row>
    <row r="37" ht="22" customHeight="1">
      <c r="A37" s="21" t="n"/>
      <c r="B37" s="21" t="n"/>
      <c r="C37" s="21" t="n"/>
      <c r="D37" s="22" t="n"/>
      <c r="E37" s="23" t="n"/>
      <c r="F37" s="23" t="n"/>
      <c r="G37" s="23" t="n"/>
      <c r="H37" s="23" t="n"/>
      <c r="I37" s="23" t="n"/>
      <c r="J37" s="24">
        <f>IF(COUNTA(A37:I37,M37)=0,"",SUM(F37:I37))</f>
        <v/>
      </c>
      <c r="K37" s="24">
        <f>IF(COUNTA(A37:I37,M37)=0,"",E37-J37)</f>
        <v/>
      </c>
      <c r="L37" s="25">
        <f>IF(COUNTA(A37:I37,M37)=0,"",IFERROR(K37/E37,""))</f>
        <v/>
      </c>
      <c r="M37" s="26" t="n"/>
      <c r="N37" s="24">
        <f>IF(COUNTA(A37:I37,M37)=0,"",IF(D37="Ja",K37*M37,0))</f>
        <v/>
      </c>
      <c r="O37" s="27">
        <f>IF(COUNTA(A37:I37,M37)=0,"",_xlfn.TEXTJOIN(" | ",TRUE,IF(A37="","Artikel-Nr. fehlt",""),IF(B37="","Gericht fehlt",""),IF(C37="","Warengruppe fehlt",""),IF(D37="","Status fehlt",""),IF(E37&lt;=0,"Preis prüfen",""),IF(OR(F37&lt;0,G37&lt;0,H37&lt;0,I37&lt;0,M37&lt;0),"Negative Eingabe",""),IF(AND(ISNUMBER(L37),L37&lt;Einstellungen!$B$3),"Zielquote unterschritten",""),IF(AND(ISNUMBER(K37),K37&lt;Einstellungen!$B$4),"Mindestbeitrag unterschritten","")))</f>
        <v/>
      </c>
    </row>
    <row r="38" ht="22" customHeight="1">
      <c r="A38" s="21" t="n"/>
      <c r="B38" s="21" t="n"/>
      <c r="C38" s="21" t="n"/>
      <c r="D38" s="22" t="n"/>
      <c r="E38" s="23" t="n"/>
      <c r="F38" s="23" t="n"/>
      <c r="G38" s="23" t="n"/>
      <c r="H38" s="23" t="n"/>
      <c r="I38" s="23" t="n"/>
      <c r="J38" s="24">
        <f>IF(COUNTA(A38:I38,M38)=0,"",SUM(F38:I38))</f>
        <v/>
      </c>
      <c r="K38" s="24">
        <f>IF(COUNTA(A38:I38,M38)=0,"",E38-J38)</f>
        <v/>
      </c>
      <c r="L38" s="25">
        <f>IF(COUNTA(A38:I38,M38)=0,"",IFERROR(K38/E38,""))</f>
        <v/>
      </c>
      <c r="M38" s="26" t="n"/>
      <c r="N38" s="24">
        <f>IF(COUNTA(A38:I38,M38)=0,"",IF(D38="Ja",K38*M38,0))</f>
        <v/>
      </c>
      <c r="O38" s="27">
        <f>IF(COUNTA(A38:I38,M38)=0,"",_xlfn.TEXTJOIN(" | ",TRUE,IF(A38="","Artikel-Nr. fehlt",""),IF(B38="","Gericht fehlt",""),IF(C38="","Warengruppe fehlt",""),IF(D38="","Status fehlt",""),IF(E38&lt;=0,"Preis prüfen",""),IF(OR(F38&lt;0,G38&lt;0,H38&lt;0,I38&lt;0,M38&lt;0),"Negative Eingabe",""),IF(AND(ISNUMBER(L38),L38&lt;Einstellungen!$B$3),"Zielquote unterschritten",""),IF(AND(ISNUMBER(K38),K38&lt;Einstellungen!$B$4),"Mindestbeitrag unterschritten","")))</f>
        <v/>
      </c>
    </row>
    <row r="39" ht="22" customHeight="1">
      <c r="A39" s="21" t="n"/>
      <c r="B39" s="21" t="n"/>
      <c r="C39" s="21" t="n"/>
      <c r="D39" s="22" t="n"/>
      <c r="E39" s="23" t="n"/>
      <c r="F39" s="23" t="n"/>
      <c r="G39" s="23" t="n"/>
      <c r="H39" s="23" t="n"/>
      <c r="I39" s="23" t="n"/>
      <c r="J39" s="24">
        <f>IF(COUNTA(A39:I39,M39)=0,"",SUM(F39:I39))</f>
        <v/>
      </c>
      <c r="K39" s="24">
        <f>IF(COUNTA(A39:I39,M39)=0,"",E39-J39)</f>
        <v/>
      </c>
      <c r="L39" s="25">
        <f>IF(COUNTA(A39:I39,M39)=0,"",IFERROR(K39/E39,""))</f>
        <v/>
      </c>
      <c r="M39" s="26" t="n"/>
      <c r="N39" s="24">
        <f>IF(COUNTA(A39:I39,M39)=0,"",IF(D39="Ja",K39*M39,0))</f>
        <v/>
      </c>
      <c r="O39" s="27">
        <f>IF(COUNTA(A39:I39,M39)=0,"",_xlfn.TEXTJOIN(" | ",TRUE,IF(A39="","Artikel-Nr. fehlt",""),IF(B39="","Gericht fehlt",""),IF(C39="","Warengruppe fehlt",""),IF(D39="","Status fehlt",""),IF(E39&lt;=0,"Preis prüfen",""),IF(OR(F39&lt;0,G39&lt;0,H39&lt;0,I39&lt;0,M39&lt;0),"Negative Eingabe",""),IF(AND(ISNUMBER(L39),L39&lt;Einstellungen!$B$3),"Zielquote unterschritten",""),IF(AND(ISNUMBER(K39),K39&lt;Einstellungen!$B$4),"Mindestbeitrag unterschritten","")))</f>
        <v/>
      </c>
    </row>
    <row r="40" ht="22" customHeight="1">
      <c r="A40" s="21" t="n"/>
      <c r="B40" s="21" t="n"/>
      <c r="C40" s="21" t="n"/>
      <c r="D40" s="22" t="n"/>
      <c r="E40" s="23" t="n"/>
      <c r="F40" s="23" t="n"/>
      <c r="G40" s="23" t="n"/>
      <c r="H40" s="23" t="n"/>
      <c r="I40" s="23" t="n"/>
      <c r="J40" s="24">
        <f>IF(COUNTA(A40:I40,M40)=0,"",SUM(F40:I40))</f>
        <v/>
      </c>
      <c r="K40" s="24">
        <f>IF(COUNTA(A40:I40,M40)=0,"",E40-J40)</f>
        <v/>
      </c>
      <c r="L40" s="25">
        <f>IF(COUNTA(A40:I40,M40)=0,"",IFERROR(K40/E40,""))</f>
        <v/>
      </c>
      <c r="M40" s="26" t="n"/>
      <c r="N40" s="24">
        <f>IF(COUNTA(A40:I40,M40)=0,"",IF(D40="Ja",K40*M40,0))</f>
        <v/>
      </c>
      <c r="O40" s="27">
        <f>IF(COUNTA(A40:I40,M40)=0,"",_xlfn.TEXTJOIN(" | ",TRUE,IF(A40="","Artikel-Nr. fehlt",""),IF(B40="","Gericht fehlt",""),IF(C40="","Warengruppe fehlt",""),IF(D40="","Status fehlt",""),IF(E40&lt;=0,"Preis prüfen",""),IF(OR(F40&lt;0,G40&lt;0,H40&lt;0,I40&lt;0,M40&lt;0),"Negative Eingabe",""),IF(AND(ISNUMBER(L40),L40&lt;Einstellungen!$B$3),"Zielquote unterschritten",""),IF(AND(ISNUMBER(K40),K40&lt;Einstellungen!$B$4),"Mindestbeitrag unterschritten","")))</f>
        <v/>
      </c>
    </row>
    <row r="41" ht="22" customHeight="1">
      <c r="A41" s="21" t="n"/>
      <c r="B41" s="21" t="n"/>
      <c r="C41" s="21" t="n"/>
      <c r="D41" s="22" t="n"/>
      <c r="E41" s="23" t="n"/>
      <c r="F41" s="23" t="n"/>
      <c r="G41" s="23" t="n"/>
      <c r="H41" s="23" t="n"/>
      <c r="I41" s="23" t="n"/>
      <c r="J41" s="24">
        <f>IF(COUNTA(A41:I41,M41)=0,"",SUM(F41:I41))</f>
        <v/>
      </c>
      <c r="K41" s="24">
        <f>IF(COUNTA(A41:I41,M41)=0,"",E41-J41)</f>
        <v/>
      </c>
      <c r="L41" s="25">
        <f>IF(COUNTA(A41:I41,M41)=0,"",IFERROR(K41/E41,""))</f>
        <v/>
      </c>
      <c r="M41" s="26" t="n"/>
      <c r="N41" s="24">
        <f>IF(COUNTA(A41:I41,M41)=0,"",IF(D41="Ja",K41*M41,0))</f>
        <v/>
      </c>
      <c r="O41" s="27">
        <f>IF(COUNTA(A41:I41,M41)=0,"",_xlfn.TEXTJOIN(" | ",TRUE,IF(A41="","Artikel-Nr. fehlt",""),IF(B41="","Gericht fehlt",""),IF(C41="","Warengruppe fehlt",""),IF(D41="","Status fehlt",""),IF(E41&lt;=0,"Preis prüfen",""),IF(OR(F41&lt;0,G41&lt;0,H41&lt;0,I41&lt;0,M41&lt;0),"Negative Eingabe",""),IF(AND(ISNUMBER(L41),L41&lt;Einstellungen!$B$3),"Zielquote unterschritten",""),IF(AND(ISNUMBER(K41),K41&lt;Einstellungen!$B$4),"Mindestbeitrag unterschritten","")))</f>
        <v/>
      </c>
    </row>
    <row r="42" ht="22" customHeight="1">
      <c r="A42" s="21" t="n"/>
      <c r="B42" s="21" t="n"/>
      <c r="C42" s="21" t="n"/>
      <c r="D42" s="22" t="n"/>
      <c r="E42" s="23" t="n"/>
      <c r="F42" s="23" t="n"/>
      <c r="G42" s="23" t="n"/>
      <c r="H42" s="23" t="n"/>
      <c r="I42" s="23" t="n"/>
      <c r="J42" s="24">
        <f>IF(COUNTA(A42:I42,M42)=0,"",SUM(F42:I42))</f>
        <v/>
      </c>
      <c r="K42" s="24">
        <f>IF(COUNTA(A42:I42,M42)=0,"",E42-J42)</f>
        <v/>
      </c>
      <c r="L42" s="25">
        <f>IF(COUNTA(A42:I42,M42)=0,"",IFERROR(K42/E42,""))</f>
        <v/>
      </c>
      <c r="M42" s="26" t="n"/>
      <c r="N42" s="24">
        <f>IF(COUNTA(A42:I42,M42)=0,"",IF(D42="Ja",K42*M42,0))</f>
        <v/>
      </c>
      <c r="O42" s="27">
        <f>IF(COUNTA(A42:I42,M42)=0,"",_xlfn.TEXTJOIN(" | ",TRUE,IF(A42="","Artikel-Nr. fehlt",""),IF(B42="","Gericht fehlt",""),IF(C42="","Warengruppe fehlt",""),IF(D42="","Status fehlt",""),IF(E42&lt;=0,"Preis prüfen",""),IF(OR(F42&lt;0,G42&lt;0,H42&lt;0,I42&lt;0,M42&lt;0),"Negative Eingabe",""),IF(AND(ISNUMBER(L42),L42&lt;Einstellungen!$B$3),"Zielquote unterschritten",""),IF(AND(ISNUMBER(K42),K42&lt;Einstellungen!$B$4),"Mindestbeitrag unterschritten","")))</f>
        <v/>
      </c>
    </row>
    <row r="43" ht="22" customHeight="1">
      <c r="A43" s="21" t="n"/>
      <c r="B43" s="21" t="n"/>
      <c r="C43" s="21" t="n"/>
      <c r="D43" s="22" t="n"/>
      <c r="E43" s="23" t="n"/>
      <c r="F43" s="23" t="n"/>
      <c r="G43" s="23" t="n"/>
      <c r="H43" s="23" t="n"/>
      <c r="I43" s="23" t="n"/>
      <c r="J43" s="24">
        <f>IF(COUNTA(A43:I43,M43)=0,"",SUM(F43:I43))</f>
        <v/>
      </c>
      <c r="K43" s="24">
        <f>IF(COUNTA(A43:I43,M43)=0,"",E43-J43)</f>
        <v/>
      </c>
      <c r="L43" s="25">
        <f>IF(COUNTA(A43:I43,M43)=0,"",IFERROR(K43/E43,""))</f>
        <v/>
      </c>
      <c r="M43" s="26" t="n"/>
      <c r="N43" s="24">
        <f>IF(COUNTA(A43:I43,M43)=0,"",IF(D43="Ja",K43*M43,0))</f>
        <v/>
      </c>
      <c r="O43" s="27">
        <f>IF(COUNTA(A43:I43,M43)=0,"",_xlfn.TEXTJOIN(" | ",TRUE,IF(A43="","Artikel-Nr. fehlt",""),IF(B43="","Gericht fehlt",""),IF(C43="","Warengruppe fehlt",""),IF(D43="","Status fehlt",""),IF(E43&lt;=0,"Preis prüfen",""),IF(OR(F43&lt;0,G43&lt;0,H43&lt;0,I43&lt;0,M43&lt;0),"Negative Eingabe",""),IF(AND(ISNUMBER(L43),L43&lt;Einstellungen!$B$3),"Zielquote unterschritten",""),IF(AND(ISNUMBER(K43),K43&lt;Einstellungen!$B$4),"Mindestbeitrag unterschritten","")))</f>
        <v/>
      </c>
    </row>
    <row r="44" ht="22" customHeight="1">
      <c r="A44" s="21" t="n"/>
      <c r="B44" s="21" t="n"/>
      <c r="C44" s="21" t="n"/>
      <c r="D44" s="22" t="n"/>
      <c r="E44" s="23" t="n"/>
      <c r="F44" s="23" t="n"/>
      <c r="G44" s="23" t="n"/>
      <c r="H44" s="23" t="n"/>
      <c r="I44" s="23" t="n"/>
      <c r="J44" s="24">
        <f>IF(COUNTA(A44:I44,M44)=0,"",SUM(F44:I44))</f>
        <v/>
      </c>
      <c r="K44" s="24">
        <f>IF(COUNTA(A44:I44,M44)=0,"",E44-J44)</f>
        <v/>
      </c>
      <c r="L44" s="25">
        <f>IF(COUNTA(A44:I44,M44)=0,"",IFERROR(K44/E44,""))</f>
        <v/>
      </c>
      <c r="M44" s="26" t="n"/>
      <c r="N44" s="24">
        <f>IF(COUNTA(A44:I44,M44)=0,"",IF(D44="Ja",K44*M44,0))</f>
        <v/>
      </c>
      <c r="O44" s="27">
        <f>IF(COUNTA(A44:I44,M44)=0,"",_xlfn.TEXTJOIN(" | ",TRUE,IF(A44="","Artikel-Nr. fehlt",""),IF(B44="","Gericht fehlt",""),IF(C44="","Warengruppe fehlt",""),IF(D44="","Status fehlt",""),IF(E44&lt;=0,"Preis prüfen",""),IF(OR(F44&lt;0,G44&lt;0,H44&lt;0,I44&lt;0,M44&lt;0),"Negative Eingabe",""),IF(AND(ISNUMBER(L44),L44&lt;Einstellungen!$B$3),"Zielquote unterschritten",""),IF(AND(ISNUMBER(K44),K44&lt;Einstellungen!$B$4),"Mindestbeitrag unterschritten","")))</f>
        <v/>
      </c>
    </row>
    <row r="45" ht="22" customHeight="1">
      <c r="A45" s="21" t="n"/>
      <c r="B45" s="21" t="n"/>
      <c r="C45" s="21" t="n"/>
      <c r="D45" s="22" t="n"/>
      <c r="E45" s="23" t="n"/>
      <c r="F45" s="23" t="n"/>
      <c r="G45" s="23" t="n"/>
      <c r="H45" s="23" t="n"/>
      <c r="I45" s="23" t="n"/>
      <c r="J45" s="24">
        <f>IF(COUNTA(A45:I45,M45)=0,"",SUM(F45:I45))</f>
        <v/>
      </c>
      <c r="K45" s="24">
        <f>IF(COUNTA(A45:I45,M45)=0,"",E45-J45)</f>
        <v/>
      </c>
      <c r="L45" s="25">
        <f>IF(COUNTA(A45:I45,M45)=0,"",IFERROR(K45/E45,""))</f>
        <v/>
      </c>
      <c r="M45" s="26" t="n"/>
      <c r="N45" s="24">
        <f>IF(COUNTA(A45:I45,M45)=0,"",IF(D45="Ja",K45*M45,0))</f>
        <v/>
      </c>
      <c r="O45" s="27">
        <f>IF(COUNTA(A45:I45,M45)=0,"",_xlfn.TEXTJOIN(" | ",TRUE,IF(A45="","Artikel-Nr. fehlt",""),IF(B45="","Gericht fehlt",""),IF(C45="","Warengruppe fehlt",""),IF(D45="","Status fehlt",""),IF(E45&lt;=0,"Preis prüfen",""),IF(OR(F45&lt;0,G45&lt;0,H45&lt;0,I45&lt;0,M45&lt;0),"Negative Eingabe",""),IF(AND(ISNUMBER(L45),L45&lt;Einstellungen!$B$3),"Zielquote unterschritten",""),IF(AND(ISNUMBER(K45),K45&lt;Einstellungen!$B$4),"Mindestbeitrag unterschritten","")))</f>
        <v/>
      </c>
    </row>
    <row r="46" ht="22" customHeight="1">
      <c r="A46" s="21" t="n"/>
      <c r="B46" s="21" t="n"/>
      <c r="C46" s="21" t="n"/>
      <c r="D46" s="22" t="n"/>
      <c r="E46" s="23" t="n"/>
      <c r="F46" s="23" t="n"/>
      <c r="G46" s="23" t="n"/>
      <c r="H46" s="23" t="n"/>
      <c r="I46" s="23" t="n"/>
      <c r="J46" s="24">
        <f>IF(COUNTA(A46:I46,M46)=0,"",SUM(F46:I46))</f>
        <v/>
      </c>
      <c r="K46" s="24">
        <f>IF(COUNTA(A46:I46,M46)=0,"",E46-J46)</f>
        <v/>
      </c>
      <c r="L46" s="25">
        <f>IF(COUNTA(A46:I46,M46)=0,"",IFERROR(K46/E46,""))</f>
        <v/>
      </c>
      <c r="M46" s="26" t="n"/>
      <c r="N46" s="24">
        <f>IF(COUNTA(A46:I46,M46)=0,"",IF(D46="Ja",K46*M46,0))</f>
        <v/>
      </c>
      <c r="O46" s="27">
        <f>IF(COUNTA(A46:I46,M46)=0,"",_xlfn.TEXTJOIN(" | ",TRUE,IF(A46="","Artikel-Nr. fehlt",""),IF(B46="","Gericht fehlt",""),IF(C46="","Warengruppe fehlt",""),IF(D46="","Status fehlt",""),IF(E46&lt;=0,"Preis prüfen",""),IF(OR(F46&lt;0,G46&lt;0,H46&lt;0,I46&lt;0,M46&lt;0),"Negative Eingabe",""),IF(AND(ISNUMBER(L46),L46&lt;Einstellungen!$B$3),"Zielquote unterschritten",""),IF(AND(ISNUMBER(K46),K46&lt;Einstellungen!$B$4),"Mindestbeitrag unterschritten","")))</f>
        <v/>
      </c>
    </row>
    <row r="47" ht="22" customHeight="1">
      <c r="A47" s="21" t="n"/>
      <c r="B47" s="21" t="n"/>
      <c r="C47" s="21" t="n"/>
      <c r="D47" s="22" t="n"/>
      <c r="E47" s="23" t="n"/>
      <c r="F47" s="23" t="n"/>
      <c r="G47" s="23" t="n"/>
      <c r="H47" s="23" t="n"/>
      <c r="I47" s="23" t="n"/>
      <c r="J47" s="24">
        <f>IF(COUNTA(A47:I47,M47)=0,"",SUM(F47:I47))</f>
        <v/>
      </c>
      <c r="K47" s="24">
        <f>IF(COUNTA(A47:I47,M47)=0,"",E47-J47)</f>
        <v/>
      </c>
      <c r="L47" s="25">
        <f>IF(COUNTA(A47:I47,M47)=0,"",IFERROR(K47/E47,""))</f>
        <v/>
      </c>
      <c r="M47" s="26" t="n"/>
      <c r="N47" s="24">
        <f>IF(COUNTA(A47:I47,M47)=0,"",IF(D47="Ja",K47*M47,0))</f>
        <v/>
      </c>
      <c r="O47" s="27">
        <f>IF(COUNTA(A47:I47,M47)=0,"",_xlfn.TEXTJOIN(" | ",TRUE,IF(A47="","Artikel-Nr. fehlt",""),IF(B47="","Gericht fehlt",""),IF(C47="","Warengruppe fehlt",""),IF(D47="","Status fehlt",""),IF(E47&lt;=0,"Preis prüfen",""),IF(OR(F47&lt;0,G47&lt;0,H47&lt;0,I47&lt;0,M47&lt;0),"Negative Eingabe",""),IF(AND(ISNUMBER(L47),L47&lt;Einstellungen!$B$3),"Zielquote unterschritten",""),IF(AND(ISNUMBER(K47),K47&lt;Einstellungen!$B$4),"Mindestbeitrag unterschritten","")))</f>
        <v/>
      </c>
    </row>
    <row r="48" ht="22" customHeight="1">
      <c r="A48" s="21" t="n"/>
      <c r="B48" s="21" t="n"/>
      <c r="C48" s="21" t="n"/>
      <c r="D48" s="22" t="n"/>
      <c r="E48" s="23" t="n"/>
      <c r="F48" s="23" t="n"/>
      <c r="G48" s="23" t="n"/>
      <c r="H48" s="23" t="n"/>
      <c r="I48" s="23" t="n"/>
      <c r="J48" s="24">
        <f>IF(COUNTA(A48:I48,M48)=0,"",SUM(F48:I48))</f>
        <v/>
      </c>
      <c r="K48" s="24">
        <f>IF(COUNTA(A48:I48,M48)=0,"",E48-J48)</f>
        <v/>
      </c>
      <c r="L48" s="25">
        <f>IF(COUNTA(A48:I48,M48)=0,"",IFERROR(K48/E48,""))</f>
        <v/>
      </c>
      <c r="M48" s="26" t="n"/>
      <c r="N48" s="24">
        <f>IF(COUNTA(A48:I48,M48)=0,"",IF(D48="Ja",K48*M48,0))</f>
        <v/>
      </c>
      <c r="O48" s="27">
        <f>IF(COUNTA(A48:I48,M48)=0,"",_xlfn.TEXTJOIN(" | ",TRUE,IF(A48="","Artikel-Nr. fehlt",""),IF(B48="","Gericht fehlt",""),IF(C48="","Warengruppe fehlt",""),IF(D48="","Status fehlt",""),IF(E48&lt;=0,"Preis prüfen",""),IF(OR(F48&lt;0,G48&lt;0,H48&lt;0,I48&lt;0,M48&lt;0),"Negative Eingabe",""),IF(AND(ISNUMBER(L48),L48&lt;Einstellungen!$B$3),"Zielquote unterschritten",""),IF(AND(ISNUMBER(K48),K48&lt;Einstellungen!$B$4),"Mindestbeitrag unterschritten","")))</f>
        <v/>
      </c>
    </row>
    <row r="49" ht="22" customHeight="1">
      <c r="A49" s="21" t="n"/>
      <c r="B49" s="21" t="n"/>
      <c r="C49" s="21" t="n"/>
      <c r="D49" s="22" t="n"/>
      <c r="E49" s="23" t="n"/>
      <c r="F49" s="23" t="n"/>
      <c r="G49" s="23" t="n"/>
      <c r="H49" s="23" t="n"/>
      <c r="I49" s="23" t="n"/>
      <c r="J49" s="24">
        <f>IF(COUNTA(A49:I49,M49)=0,"",SUM(F49:I49))</f>
        <v/>
      </c>
      <c r="K49" s="24">
        <f>IF(COUNTA(A49:I49,M49)=0,"",E49-J49)</f>
        <v/>
      </c>
      <c r="L49" s="25">
        <f>IF(COUNTA(A49:I49,M49)=0,"",IFERROR(K49/E49,""))</f>
        <v/>
      </c>
      <c r="M49" s="26" t="n"/>
      <c r="N49" s="24">
        <f>IF(COUNTA(A49:I49,M49)=0,"",IF(D49="Ja",K49*M49,0))</f>
        <v/>
      </c>
      <c r="O49" s="27">
        <f>IF(COUNTA(A49:I49,M49)=0,"",_xlfn.TEXTJOIN(" | ",TRUE,IF(A49="","Artikel-Nr. fehlt",""),IF(B49="","Gericht fehlt",""),IF(C49="","Warengruppe fehlt",""),IF(D49="","Status fehlt",""),IF(E49&lt;=0,"Preis prüfen",""),IF(OR(F49&lt;0,G49&lt;0,H49&lt;0,I49&lt;0,M49&lt;0),"Negative Eingabe",""),IF(AND(ISNUMBER(L49),L49&lt;Einstellungen!$B$3),"Zielquote unterschritten",""),IF(AND(ISNUMBER(K49),K49&lt;Einstellungen!$B$4),"Mindestbeitrag unterschritten","")))</f>
        <v/>
      </c>
    </row>
    <row r="50" ht="22" customHeight="1">
      <c r="A50" s="21" t="n"/>
      <c r="B50" s="21" t="n"/>
      <c r="C50" s="21" t="n"/>
      <c r="D50" s="22" t="n"/>
      <c r="E50" s="23" t="n"/>
      <c r="F50" s="23" t="n"/>
      <c r="G50" s="23" t="n"/>
      <c r="H50" s="23" t="n"/>
      <c r="I50" s="23" t="n"/>
      <c r="J50" s="24">
        <f>IF(COUNTA(A50:I50,M50)=0,"",SUM(F50:I50))</f>
        <v/>
      </c>
      <c r="K50" s="24">
        <f>IF(COUNTA(A50:I50,M50)=0,"",E50-J50)</f>
        <v/>
      </c>
      <c r="L50" s="25">
        <f>IF(COUNTA(A50:I50,M50)=0,"",IFERROR(K50/E50,""))</f>
        <v/>
      </c>
      <c r="M50" s="26" t="n"/>
      <c r="N50" s="24">
        <f>IF(COUNTA(A50:I50,M50)=0,"",IF(D50="Ja",K50*M50,0))</f>
        <v/>
      </c>
      <c r="O50" s="27">
        <f>IF(COUNTA(A50:I50,M50)=0,"",_xlfn.TEXTJOIN(" | ",TRUE,IF(A50="","Artikel-Nr. fehlt",""),IF(B50="","Gericht fehlt",""),IF(C50="","Warengruppe fehlt",""),IF(D50="","Status fehlt",""),IF(E50&lt;=0,"Preis prüfen",""),IF(OR(F50&lt;0,G50&lt;0,H50&lt;0,I50&lt;0,M50&lt;0),"Negative Eingabe",""),IF(AND(ISNUMBER(L50),L50&lt;Einstellungen!$B$3),"Zielquote unterschritten",""),IF(AND(ISNUMBER(K50),K50&lt;Einstellungen!$B$4),"Mindestbeitrag unterschritten","")))</f>
        <v/>
      </c>
    </row>
    <row r="51" ht="22" customHeight="1">
      <c r="A51" s="21" t="n"/>
      <c r="B51" s="21" t="n"/>
      <c r="C51" s="21" t="n"/>
      <c r="D51" s="22" t="n"/>
      <c r="E51" s="23" t="n"/>
      <c r="F51" s="23" t="n"/>
      <c r="G51" s="23" t="n"/>
      <c r="H51" s="23" t="n"/>
      <c r="I51" s="23" t="n"/>
      <c r="J51" s="24">
        <f>IF(COUNTA(A51:I51,M51)=0,"",SUM(F51:I51))</f>
        <v/>
      </c>
      <c r="K51" s="24">
        <f>IF(COUNTA(A51:I51,M51)=0,"",E51-J51)</f>
        <v/>
      </c>
      <c r="L51" s="25">
        <f>IF(COUNTA(A51:I51,M51)=0,"",IFERROR(K51/E51,""))</f>
        <v/>
      </c>
      <c r="M51" s="26" t="n"/>
      <c r="N51" s="24">
        <f>IF(COUNTA(A51:I51,M51)=0,"",IF(D51="Ja",K51*M51,0))</f>
        <v/>
      </c>
      <c r="O51" s="27">
        <f>IF(COUNTA(A51:I51,M51)=0,"",_xlfn.TEXTJOIN(" | ",TRUE,IF(A51="","Artikel-Nr. fehlt",""),IF(B51="","Gericht fehlt",""),IF(C51="","Warengruppe fehlt",""),IF(D51="","Status fehlt",""),IF(E51&lt;=0,"Preis prüfen",""),IF(OR(F51&lt;0,G51&lt;0,H51&lt;0,I51&lt;0,M51&lt;0),"Negative Eingabe",""),IF(AND(ISNUMBER(L51),L51&lt;Einstellungen!$B$3),"Zielquote unterschritten",""),IF(AND(ISNUMBER(K51),K51&lt;Einstellungen!$B$4),"Mindestbeitrag unterschritten","")))</f>
        <v/>
      </c>
    </row>
    <row r="52" ht="22" customHeight="1">
      <c r="A52" s="21" t="n"/>
      <c r="B52" s="21" t="n"/>
      <c r="C52" s="21" t="n"/>
      <c r="D52" s="22" t="n"/>
      <c r="E52" s="23" t="n"/>
      <c r="F52" s="23" t="n"/>
      <c r="G52" s="23" t="n"/>
      <c r="H52" s="23" t="n"/>
      <c r="I52" s="23" t="n"/>
      <c r="J52" s="24">
        <f>IF(COUNTA(A52:I52,M52)=0,"",SUM(F52:I52))</f>
        <v/>
      </c>
      <c r="K52" s="24">
        <f>IF(COUNTA(A52:I52,M52)=0,"",E52-J52)</f>
        <v/>
      </c>
      <c r="L52" s="25">
        <f>IF(COUNTA(A52:I52,M52)=0,"",IFERROR(K52/E52,""))</f>
        <v/>
      </c>
      <c r="M52" s="26" t="n"/>
      <c r="N52" s="24">
        <f>IF(COUNTA(A52:I52,M52)=0,"",IF(D52="Ja",K52*M52,0))</f>
        <v/>
      </c>
      <c r="O52" s="27">
        <f>IF(COUNTA(A52:I52,M52)=0,"",_xlfn.TEXTJOIN(" | ",TRUE,IF(A52="","Artikel-Nr. fehlt",""),IF(B52="","Gericht fehlt",""),IF(C52="","Warengruppe fehlt",""),IF(D52="","Status fehlt",""),IF(E52&lt;=0,"Preis prüfen",""),IF(OR(F52&lt;0,G52&lt;0,H52&lt;0,I52&lt;0,M52&lt;0),"Negative Eingabe",""),IF(AND(ISNUMBER(L52),L52&lt;Einstellungen!$B$3),"Zielquote unterschritten",""),IF(AND(ISNUMBER(K52),K52&lt;Einstellungen!$B$4),"Mindestbeitrag unterschritten","")))</f>
        <v/>
      </c>
    </row>
    <row r="53" ht="22" customHeight="1">
      <c r="A53" s="21" t="n"/>
      <c r="B53" s="21" t="n"/>
      <c r="C53" s="21" t="n"/>
      <c r="D53" s="22" t="n"/>
      <c r="E53" s="23" t="n"/>
      <c r="F53" s="23" t="n"/>
      <c r="G53" s="23" t="n"/>
      <c r="H53" s="23" t="n"/>
      <c r="I53" s="23" t="n"/>
      <c r="J53" s="24">
        <f>IF(COUNTA(A53:I53,M53)=0,"",SUM(F53:I53))</f>
        <v/>
      </c>
      <c r="K53" s="24">
        <f>IF(COUNTA(A53:I53,M53)=0,"",E53-J53)</f>
        <v/>
      </c>
      <c r="L53" s="25">
        <f>IF(COUNTA(A53:I53,M53)=0,"",IFERROR(K53/E53,""))</f>
        <v/>
      </c>
      <c r="M53" s="26" t="n"/>
      <c r="N53" s="24">
        <f>IF(COUNTA(A53:I53,M53)=0,"",IF(D53="Ja",K53*M53,0))</f>
        <v/>
      </c>
      <c r="O53" s="27">
        <f>IF(COUNTA(A53:I53,M53)=0,"",_xlfn.TEXTJOIN(" | ",TRUE,IF(A53="","Artikel-Nr. fehlt",""),IF(B53="","Gericht fehlt",""),IF(C53="","Warengruppe fehlt",""),IF(D53="","Status fehlt",""),IF(E53&lt;=0,"Preis prüfen",""),IF(OR(F53&lt;0,G53&lt;0,H53&lt;0,I53&lt;0,M53&lt;0),"Negative Eingabe",""),IF(AND(ISNUMBER(L53),L53&lt;Einstellungen!$B$3),"Zielquote unterschritten",""),IF(AND(ISNUMBER(K53),K53&lt;Einstellungen!$B$4),"Mindestbeitrag unterschritten","")))</f>
        <v/>
      </c>
    </row>
    <row r="54" ht="22" customHeight="1">
      <c r="A54" s="21" t="n"/>
      <c r="B54" s="21" t="n"/>
      <c r="C54" s="21" t="n"/>
      <c r="D54" s="22" t="n"/>
      <c r="E54" s="23" t="n"/>
      <c r="F54" s="23" t="n"/>
      <c r="G54" s="23" t="n"/>
      <c r="H54" s="23" t="n"/>
      <c r="I54" s="23" t="n"/>
      <c r="J54" s="24">
        <f>IF(COUNTA(A54:I54,M54)=0,"",SUM(F54:I54))</f>
        <v/>
      </c>
      <c r="K54" s="24">
        <f>IF(COUNTA(A54:I54,M54)=0,"",E54-J54)</f>
        <v/>
      </c>
      <c r="L54" s="25">
        <f>IF(COUNTA(A54:I54,M54)=0,"",IFERROR(K54/E54,""))</f>
        <v/>
      </c>
      <c r="M54" s="26" t="n"/>
      <c r="N54" s="24">
        <f>IF(COUNTA(A54:I54,M54)=0,"",IF(D54="Ja",K54*M54,0))</f>
        <v/>
      </c>
      <c r="O54" s="27">
        <f>IF(COUNTA(A54:I54,M54)=0,"",_xlfn.TEXTJOIN(" | ",TRUE,IF(A54="","Artikel-Nr. fehlt",""),IF(B54="","Gericht fehlt",""),IF(C54="","Warengruppe fehlt",""),IF(D54="","Status fehlt",""),IF(E54&lt;=0,"Preis prüfen",""),IF(OR(F54&lt;0,G54&lt;0,H54&lt;0,I54&lt;0,M54&lt;0),"Negative Eingabe",""),IF(AND(ISNUMBER(L54),L54&lt;Einstellungen!$B$3),"Zielquote unterschritten",""),IF(AND(ISNUMBER(K54),K54&lt;Einstellungen!$B$4),"Mindestbeitrag unterschritten","")))</f>
        <v/>
      </c>
    </row>
    <row r="55" ht="22" customHeight="1">
      <c r="A55" s="21" t="n"/>
      <c r="B55" s="21" t="n"/>
      <c r="C55" s="21" t="n"/>
      <c r="D55" s="22" t="n"/>
      <c r="E55" s="23" t="n"/>
      <c r="F55" s="23" t="n"/>
      <c r="G55" s="23" t="n"/>
      <c r="H55" s="23" t="n"/>
      <c r="I55" s="23" t="n"/>
      <c r="J55" s="24">
        <f>IF(COUNTA(A55:I55,M55)=0,"",SUM(F55:I55))</f>
        <v/>
      </c>
      <c r="K55" s="24">
        <f>IF(COUNTA(A55:I55,M55)=0,"",E55-J55)</f>
        <v/>
      </c>
      <c r="L55" s="25">
        <f>IF(COUNTA(A55:I55,M55)=0,"",IFERROR(K55/E55,""))</f>
        <v/>
      </c>
      <c r="M55" s="26" t="n"/>
      <c r="N55" s="24">
        <f>IF(COUNTA(A55:I55,M55)=0,"",IF(D55="Ja",K55*M55,0))</f>
        <v/>
      </c>
      <c r="O55" s="27">
        <f>IF(COUNTA(A55:I55,M55)=0,"",_xlfn.TEXTJOIN(" | ",TRUE,IF(A55="","Artikel-Nr. fehlt",""),IF(B55="","Gericht fehlt",""),IF(C55="","Warengruppe fehlt",""),IF(D55="","Status fehlt",""),IF(E55&lt;=0,"Preis prüfen",""),IF(OR(F55&lt;0,G55&lt;0,H55&lt;0,I55&lt;0,M55&lt;0),"Negative Eingabe",""),IF(AND(ISNUMBER(L55),L55&lt;Einstellungen!$B$3),"Zielquote unterschritten",""),IF(AND(ISNUMBER(K55),K55&lt;Einstellungen!$B$4),"Mindestbeitrag unterschritten","")))</f>
        <v/>
      </c>
    </row>
    <row r="56" ht="22" customHeight="1">
      <c r="A56" s="21" t="n"/>
      <c r="B56" s="21" t="n"/>
      <c r="C56" s="21" t="n"/>
      <c r="D56" s="22" t="n"/>
      <c r="E56" s="23" t="n"/>
      <c r="F56" s="23" t="n"/>
      <c r="G56" s="23" t="n"/>
      <c r="H56" s="23" t="n"/>
      <c r="I56" s="23" t="n"/>
      <c r="J56" s="24">
        <f>IF(COUNTA(A56:I56,M56)=0,"",SUM(F56:I56))</f>
        <v/>
      </c>
      <c r="K56" s="24">
        <f>IF(COUNTA(A56:I56,M56)=0,"",E56-J56)</f>
        <v/>
      </c>
      <c r="L56" s="25">
        <f>IF(COUNTA(A56:I56,M56)=0,"",IFERROR(K56/E56,""))</f>
        <v/>
      </c>
      <c r="M56" s="26" t="n"/>
      <c r="N56" s="24">
        <f>IF(COUNTA(A56:I56,M56)=0,"",IF(D56="Ja",K56*M56,0))</f>
        <v/>
      </c>
      <c r="O56" s="27">
        <f>IF(COUNTA(A56:I56,M56)=0,"",_xlfn.TEXTJOIN(" | ",TRUE,IF(A56="","Artikel-Nr. fehlt",""),IF(B56="","Gericht fehlt",""),IF(C56="","Warengruppe fehlt",""),IF(D56="","Status fehlt",""),IF(E56&lt;=0,"Preis prüfen",""),IF(OR(F56&lt;0,G56&lt;0,H56&lt;0,I56&lt;0,M56&lt;0),"Negative Eingabe",""),IF(AND(ISNUMBER(L56),L56&lt;Einstellungen!$B$3),"Zielquote unterschritten",""),IF(AND(ISNUMBER(K56),K56&lt;Einstellungen!$B$4),"Mindestbeitrag unterschritten","")))</f>
        <v/>
      </c>
    </row>
    <row r="57" ht="22" customHeight="1">
      <c r="A57" s="21" t="n"/>
      <c r="B57" s="21" t="n"/>
      <c r="C57" s="21" t="n"/>
      <c r="D57" s="22" t="n"/>
      <c r="E57" s="23" t="n"/>
      <c r="F57" s="23" t="n"/>
      <c r="G57" s="23" t="n"/>
      <c r="H57" s="23" t="n"/>
      <c r="I57" s="23" t="n"/>
      <c r="J57" s="24">
        <f>IF(COUNTA(A57:I57,M57)=0,"",SUM(F57:I57))</f>
        <v/>
      </c>
      <c r="K57" s="24">
        <f>IF(COUNTA(A57:I57,M57)=0,"",E57-J57)</f>
        <v/>
      </c>
      <c r="L57" s="25">
        <f>IF(COUNTA(A57:I57,M57)=0,"",IFERROR(K57/E57,""))</f>
        <v/>
      </c>
      <c r="M57" s="26" t="n"/>
      <c r="N57" s="24">
        <f>IF(COUNTA(A57:I57,M57)=0,"",IF(D57="Ja",K57*M57,0))</f>
        <v/>
      </c>
      <c r="O57" s="27">
        <f>IF(COUNTA(A57:I57,M57)=0,"",_xlfn.TEXTJOIN(" | ",TRUE,IF(A57="","Artikel-Nr. fehlt",""),IF(B57="","Gericht fehlt",""),IF(C57="","Warengruppe fehlt",""),IF(D57="","Status fehlt",""),IF(E57&lt;=0,"Preis prüfen",""),IF(OR(F57&lt;0,G57&lt;0,H57&lt;0,I57&lt;0,M57&lt;0),"Negative Eingabe",""),IF(AND(ISNUMBER(L57),L57&lt;Einstellungen!$B$3),"Zielquote unterschritten",""),IF(AND(ISNUMBER(K57),K57&lt;Einstellungen!$B$4),"Mindestbeitrag unterschritten","")))</f>
        <v/>
      </c>
    </row>
    <row r="58" ht="22" customHeight="1">
      <c r="A58" s="21" t="n"/>
      <c r="B58" s="21" t="n"/>
      <c r="C58" s="21" t="n"/>
      <c r="D58" s="22" t="n"/>
      <c r="E58" s="23" t="n"/>
      <c r="F58" s="23" t="n"/>
      <c r="G58" s="23" t="n"/>
      <c r="H58" s="23" t="n"/>
      <c r="I58" s="23" t="n"/>
      <c r="J58" s="24">
        <f>IF(COUNTA(A58:I58,M58)=0,"",SUM(F58:I58))</f>
        <v/>
      </c>
      <c r="K58" s="24">
        <f>IF(COUNTA(A58:I58,M58)=0,"",E58-J58)</f>
        <v/>
      </c>
      <c r="L58" s="25">
        <f>IF(COUNTA(A58:I58,M58)=0,"",IFERROR(K58/E58,""))</f>
        <v/>
      </c>
      <c r="M58" s="26" t="n"/>
      <c r="N58" s="24">
        <f>IF(COUNTA(A58:I58,M58)=0,"",IF(D58="Ja",K58*M58,0))</f>
        <v/>
      </c>
      <c r="O58" s="27">
        <f>IF(COUNTA(A58:I58,M58)=0,"",_xlfn.TEXTJOIN(" | ",TRUE,IF(A58="","Artikel-Nr. fehlt",""),IF(B58="","Gericht fehlt",""),IF(C58="","Warengruppe fehlt",""),IF(D58="","Status fehlt",""),IF(E58&lt;=0,"Preis prüfen",""),IF(OR(F58&lt;0,G58&lt;0,H58&lt;0,I58&lt;0,M58&lt;0),"Negative Eingabe",""),IF(AND(ISNUMBER(L58),L58&lt;Einstellungen!$B$3),"Zielquote unterschritten",""),IF(AND(ISNUMBER(K58),K58&lt;Einstellungen!$B$4),"Mindestbeitrag unterschritten","")))</f>
        <v/>
      </c>
    </row>
    <row r="59" ht="22" customHeight="1">
      <c r="A59" s="21" t="n"/>
      <c r="B59" s="21" t="n"/>
      <c r="C59" s="21" t="n"/>
      <c r="D59" s="22" t="n"/>
      <c r="E59" s="23" t="n"/>
      <c r="F59" s="23" t="n"/>
      <c r="G59" s="23" t="n"/>
      <c r="H59" s="23" t="n"/>
      <c r="I59" s="23" t="n"/>
      <c r="J59" s="24">
        <f>IF(COUNTA(A59:I59,M59)=0,"",SUM(F59:I59))</f>
        <v/>
      </c>
      <c r="K59" s="24">
        <f>IF(COUNTA(A59:I59,M59)=0,"",E59-J59)</f>
        <v/>
      </c>
      <c r="L59" s="25">
        <f>IF(COUNTA(A59:I59,M59)=0,"",IFERROR(K59/E59,""))</f>
        <v/>
      </c>
      <c r="M59" s="26" t="n"/>
      <c r="N59" s="24">
        <f>IF(COUNTA(A59:I59,M59)=0,"",IF(D59="Ja",K59*M59,0))</f>
        <v/>
      </c>
      <c r="O59" s="27">
        <f>IF(COUNTA(A59:I59,M59)=0,"",_xlfn.TEXTJOIN(" | ",TRUE,IF(A59="","Artikel-Nr. fehlt",""),IF(B59="","Gericht fehlt",""),IF(C59="","Warengruppe fehlt",""),IF(D59="","Status fehlt",""),IF(E59&lt;=0,"Preis prüfen",""),IF(OR(F59&lt;0,G59&lt;0,H59&lt;0,I59&lt;0,M59&lt;0),"Negative Eingabe",""),IF(AND(ISNUMBER(L59),L59&lt;Einstellungen!$B$3),"Zielquote unterschritten",""),IF(AND(ISNUMBER(K59),K59&lt;Einstellungen!$B$4),"Mindestbeitrag unterschritten","")))</f>
        <v/>
      </c>
    </row>
    <row r="60" ht="22" customHeight="1">
      <c r="A60" s="21" t="n"/>
      <c r="B60" s="21" t="n"/>
      <c r="C60" s="21" t="n"/>
      <c r="D60" s="22" t="n"/>
      <c r="E60" s="23" t="n"/>
      <c r="F60" s="23" t="n"/>
      <c r="G60" s="23" t="n"/>
      <c r="H60" s="23" t="n"/>
      <c r="I60" s="23" t="n"/>
      <c r="J60" s="24">
        <f>IF(COUNTA(A60:I60,M60)=0,"",SUM(F60:I60))</f>
        <v/>
      </c>
      <c r="K60" s="24">
        <f>IF(COUNTA(A60:I60,M60)=0,"",E60-J60)</f>
        <v/>
      </c>
      <c r="L60" s="25">
        <f>IF(COUNTA(A60:I60,M60)=0,"",IFERROR(K60/E60,""))</f>
        <v/>
      </c>
      <c r="M60" s="26" t="n"/>
      <c r="N60" s="24">
        <f>IF(COUNTA(A60:I60,M60)=0,"",IF(D60="Ja",K60*M60,0))</f>
        <v/>
      </c>
      <c r="O60" s="27">
        <f>IF(COUNTA(A60:I60,M60)=0,"",_xlfn.TEXTJOIN(" | ",TRUE,IF(A60="","Artikel-Nr. fehlt",""),IF(B60="","Gericht fehlt",""),IF(C60="","Warengruppe fehlt",""),IF(D60="","Status fehlt",""),IF(E60&lt;=0,"Preis prüfen",""),IF(OR(F60&lt;0,G60&lt;0,H60&lt;0,I60&lt;0,M60&lt;0),"Negative Eingabe",""),IF(AND(ISNUMBER(L60),L60&lt;Einstellungen!$B$3),"Zielquote unterschritten",""),IF(AND(ISNUMBER(K60),K60&lt;Einstellungen!$B$4),"Mindestbeitrag unterschritten","")))</f>
        <v/>
      </c>
    </row>
    <row r="61" ht="22" customHeight="1">
      <c r="A61" s="21" t="n"/>
      <c r="B61" s="21" t="n"/>
      <c r="C61" s="21" t="n"/>
      <c r="D61" s="22" t="n"/>
      <c r="E61" s="23" t="n"/>
      <c r="F61" s="23" t="n"/>
      <c r="G61" s="23" t="n"/>
      <c r="H61" s="23" t="n"/>
      <c r="I61" s="23" t="n"/>
      <c r="J61" s="24">
        <f>IF(COUNTA(A61:I61,M61)=0,"",SUM(F61:I61))</f>
        <v/>
      </c>
      <c r="K61" s="24">
        <f>IF(COUNTA(A61:I61,M61)=0,"",E61-J61)</f>
        <v/>
      </c>
      <c r="L61" s="25">
        <f>IF(COUNTA(A61:I61,M61)=0,"",IFERROR(K61/E61,""))</f>
        <v/>
      </c>
      <c r="M61" s="26" t="n"/>
      <c r="N61" s="24">
        <f>IF(COUNTA(A61:I61,M61)=0,"",IF(D61="Ja",K61*M61,0))</f>
        <v/>
      </c>
      <c r="O61" s="27">
        <f>IF(COUNTA(A61:I61,M61)=0,"",_xlfn.TEXTJOIN(" | ",TRUE,IF(A61="","Artikel-Nr. fehlt",""),IF(B61="","Gericht fehlt",""),IF(C61="","Warengruppe fehlt",""),IF(D61="","Status fehlt",""),IF(E61&lt;=0,"Preis prüfen",""),IF(OR(F61&lt;0,G61&lt;0,H61&lt;0,I61&lt;0,M61&lt;0),"Negative Eingabe",""),IF(AND(ISNUMBER(L61),L61&lt;Einstellungen!$B$3),"Zielquote unterschritten",""),IF(AND(ISNUMBER(K61),K61&lt;Einstellungen!$B$4),"Mindestbeitrag unterschritten","")))</f>
        <v/>
      </c>
    </row>
    <row r="62" ht="22" customHeight="1">
      <c r="A62" s="21" t="n"/>
      <c r="B62" s="21" t="n"/>
      <c r="C62" s="21" t="n"/>
      <c r="D62" s="22" t="n"/>
      <c r="E62" s="23" t="n"/>
      <c r="F62" s="23" t="n"/>
      <c r="G62" s="23" t="n"/>
      <c r="H62" s="23" t="n"/>
      <c r="I62" s="23" t="n"/>
      <c r="J62" s="24">
        <f>IF(COUNTA(A62:I62,M62)=0,"",SUM(F62:I62))</f>
        <v/>
      </c>
      <c r="K62" s="24">
        <f>IF(COUNTA(A62:I62,M62)=0,"",E62-J62)</f>
        <v/>
      </c>
      <c r="L62" s="25">
        <f>IF(COUNTA(A62:I62,M62)=0,"",IFERROR(K62/E62,""))</f>
        <v/>
      </c>
      <c r="M62" s="26" t="n"/>
      <c r="N62" s="24">
        <f>IF(COUNTA(A62:I62,M62)=0,"",IF(D62="Ja",K62*M62,0))</f>
        <v/>
      </c>
      <c r="O62" s="27">
        <f>IF(COUNTA(A62:I62,M62)=0,"",_xlfn.TEXTJOIN(" | ",TRUE,IF(A62="","Artikel-Nr. fehlt",""),IF(B62="","Gericht fehlt",""),IF(C62="","Warengruppe fehlt",""),IF(D62="","Status fehlt",""),IF(E62&lt;=0,"Preis prüfen",""),IF(OR(F62&lt;0,G62&lt;0,H62&lt;0,I62&lt;0,M62&lt;0),"Negative Eingabe",""),IF(AND(ISNUMBER(L62),L62&lt;Einstellungen!$B$3),"Zielquote unterschritten",""),IF(AND(ISNUMBER(K62),K62&lt;Einstellungen!$B$4),"Mindestbeitrag unterschritten","")))</f>
        <v/>
      </c>
    </row>
    <row r="63" ht="22" customHeight="1">
      <c r="A63" s="21" t="n"/>
      <c r="B63" s="21" t="n"/>
      <c r="C63" s="21" t="n"/>
      <c r="D63" s="22" t="n"/>
      <c r="E63" s="23" t="n"/>
      <c r="F63" s="23" t="n"/>
      <c r="G63" s="23" t="n"/>
      <c r="H63" s="23" t="n"/>
      <c r="I63" s="23" t="n"/>
      <c r="J63" s="24">
        <f>IF(COUNTA(A63:I63,M63)=0,"",SUM(F63:I63))</f>
        <v/>
      </c>
      <c r="K63" s="24">
        <f>IF(COUNTA(A63:I63,M63)=0,"",E63-J63)</f>
        <v/>
      </c>
      <c r="L63" s="25">
        <f>IF(COUNTA(A63:I63,M63)=0,"",IFERROR(K63/E63,""))</f>
        <v/>
      </c>
      <c r="M63" s="26" t="n"/>
      <c r="N63" s="24">
        <f>IF(COUNTA(A63:I63,M63)=0,"",IF(D63="Ja",K63*M63,0))</f>
        <v/>
      </c>
      <c r="O63" s="27">
        <f>IF(COUNTA(A63:I63,M63)=0,"",_xlfn.TEXTJOIN(" | ",TRUE,IF(A63="","Artikel-Nr. fehlt",""),IF(B63="","Gericht fehlt",""),IF(C63="","Warengruppe fehlt",""),IF(D63="","Status fehlt",""),IF(E63&lt;=0,"Preis prüfen",""),IF(OR(F63&lt;0,G63&lt;0,H63&lt;0,I63&lt;0,M63&lt;0),"Negative Eingabe",""),IF(AND(ISNUMBER(L63),L63&lt;Einstellungen!$B$3),"Zielquote unterschritten",""),IF(AND(ISNUMBER(K63),K63&lt;Einstellungen!$B$4),"Mindestbeitrag unterschritten","")))</f>
        <v/>
      </c>
    </row>
    <row r="64" ht="22" customHeight="1">
      <c r="A64" s="21" t="n"/>
      <c r="B64" s="21" t="n"/>
      <c r="C64" s="21" t="n"/>
      <c r="D64" s="22" t="n"/>
      <c r="E64" s="23" t="n"/>
      <c r="F64" s="23" t="n"/>
      <c r="G64" s="23" t="n"/>
      <c r="H64" s="23" t="n"/>
      <c r="I64" s="23" t="n"/>
      <c r="J64" s="24">
        <f>IF(COUNTA(A64:I64,M64)=0,"",SUM(F64:I64))</f>
        <v/>
      </c>
      <c r="K64" s="24">
        <f>IF(COUNTA(A64:I64,M64)=0,"",E64-J64)</f>
        <v/>
      </c>
      <c r="L64" s="25">
        <f>IF(COUNTA(A64:I64,M64)=0,"",IFERROR(K64/E64,""))</f>
        <v/>
      </c>
      <c r="M64" s="26" t="n"/>
      <c r="N64" s="24">
        <f>IF(COUNTA(A64:I64,M64)=0,"",IF(D64="Ja",K64*M64,0))</f>
        <v/>
      </c>
      <c r="O64" s="27">
        <f>IF(COUNTA(A64:I64,M64)=0,"",_xlfn.TEXTJOIN(" | ",TRUE,IF(A64="","Artikel-Nr. fehlt",""),IF(B64="","Gericht fehlt",""),IF(C64="","Warengruppe fehlt",""),IF(D64="","Status fehlt",""),IF(E64&lt;=0,"Preis prüfen",""),IF(OR(F64&lt;0,G64&lt;0,H64&lt;0,I64&lt;0,M64&lt;0),"Negative Eingabe",""),IF(AND(ISNUMBER(L64),L64&lt;Einstellungen!$B$3),"Zielquote unterschritten",""),IF(AND(ISNUMBER(K64),K64&lt;Einstellungen!$B$4),"Mindestbeitrag unterschritten","")))</f>
        <v/>
      </c>
    </row>
    <row r="65" ht="22" customHeight="1">
      <c r="A65" s="21" t="n"/>
      <c r="B65" s="21" t="n"/>
      <c r="C65" s="21" t="n"/>
      <c r="D65" s="22" t="n"/>
      <c r="E65" s="23" t="n"/>
      <c r="F65" s="23" t="n"/>
      <c r="G65" s="23" t="n"/>
      <c r="H65" s="23" t="n"/>
      <c r="I65" s="23" t="n"/>
      <c r="J65" s="24">
        <f>IF(COUNTA(A65:I65,M65)=0,"",SUM(F65:I65))</f>
        <v/>
      </c>
      <c r="K65" s="24">
        <f>IF(COUNTA(A65:I65,M65)=0,"",E65-J65)</f>
        <v/>
      </c>
      <c r="L65" s="25">
        <f>IF(COUNTA(A65:I65,M65)=0,"",IFERROR(K65/E65,""))</f>
        <v/>
      </c>
      <c r="M65" s="26" t="n"/>
      <c r="N65" s="24">
        <f>IF(COUNTA(A65:I65,M65)=0,"",IF(D65="Ja",K65*M65,0))</f>
        <v/>
      </c>
      <c r="O65" s="27">
        <f>IF(COUNTA(A65:I65,M65)=0,"",_xlfn.TEXTJOIN(" | ",TRUE,IF(A65="","Artikel-Nr. fehlt",""),IF(B65="","Gericht fehlt",""),IF(C65="","Warengruppe fehlt",""),IF(D65="","Status fehlt",""),IF(E65&lt;=0,"Preis prüfen",""),IF(OR(F65&lt;0,G65&lt;0,H65&lt;0,I65&lt;0,M65&lt;0),"Negative Eingabe",""),IF(AND(ISNUMBER(L65),L65&lt;Einstellungen!$B$3),"Zielquote unterschritten",""),IF(AND(ISNUMBER(K65),K65&lt;Einstellungen!$B$4),"Mindestbeitrag unterschritten","")))</f>
        <v/>
      </c>
    </row>
    <row r="66" ht="22" customHeight="1">
      <c r="A66" s="21" t="n"/>
      <c r="B66" s="21" t="n"/>
      <c r="C66" s="21" t="n"/>
      <c r="D66" s="22" t="n"/>
      <c r="E66" s="23" t="n"/>
      <c r="F66" s="23" t="n"/>
      <c r="G66" s="23" t="n"/>
      <c r="H66" s="23" t="n"/>
      <c r="I66" s="23" t="n"/>
      <c r="J66" s="24">
        <f>IF(COUNTA(A66:I66,M66)=0,"",SUM(F66:I66))</f>
        <v/>
      </c>
      <c r="K66" s="24">
        <f>IF(COUNTA(A66:I66,M66)=0,"",E66-J66)</f>
        <v/>
      </c>
      <c r="L66" s="25">
        <f>IF(COUNTA(A66:I66,M66)=0,"",IFERROR(K66/E66,""))</f>
        <v/>
      </c>
      <c r="M66" s="26" t="n"/>
      <c r="N66" s="24">
        <f>IF(COUNTA(A66:I66,M66)=0,"",IF(D66="Ja",K66*M66,0))</f>
        <v/>
      </c>
      <c r="O66" s="27">
        <f>IF(COUNTA(A66:I66,M66)=0,"",_xlfn.TEXTJOIN(" | ",TRUE,IF(A66="","Artikel-Nr. fehlt",""),IF(B66="","Gericht fehlt",""),IF(C66="","Warengruppe fehlt",""),IF(D66="","Status fehlt",""),IF(E66&lt;=0,"Preis prüfen",""),IF(OR(F66&lt;0,G66&lt;0,H66&lt;0,I66&lt;0,M66&lt;0),"Negative Eingabe",""),IF(AND(ISNUMBER(L66),L66&lt;Einstellungen!$B$3),"Zielquote unterschritten",""),IF(AND(ISNUMBER(K66),K66&lt;Einstellungen!$B$4),"Mindestbeitrag unterschritten","")))</f>
        <v/>
      </c>
    </row>
    <row r="67" ht="22" customHeight="1">
      <c r="A67" s="21" t="n"/>
      <c r="B67" s="21" t="n"/>
      <c r="C67" s="21" t="n"/>
      <c r="D67" s="22" t="n"/>
      <c r="E67" s="23" t="n"/>
      <c r="F67" s="23" t="n"/>
      <c r="G67" s="23" t="n"/>
      <c r="H67" s="23" t="n"/>
      <c r="I67" s="23" t="n"/>
      <c r="J67" s="24">
        <f>IF(COUNTA(A67:I67,M67)=0,"",SUM(F67:I67))</f>
        <v/>
      </c>
      <c r="K67" s="24">
        <f>IF(COUNTA(A67:I67,M67)=0,"",E67-J67)</f>
        <v/>
      </c>
      <c r="L67" s="25">
        <f>IF(COUNTA(A67:I67,M67)=0,"",IFERROR(K67/E67,""))</f>
        <v/>
      </c>
      <c r="M67" s="26" t="n"/>
      <c r="N67" s="24">
        <f>IF(COUNTA(A67:I67,M67)=0,"",IF(D67="Ja",K67*M67,0))</f>
        <v/>
      </c>
      <c r="O67" s="27">
        <f>IF(COUNTA(A67:I67,M67)=0,"",_xlfn.TEXTJOIN(" | ",TRUE,IF(A67="","Artikel-Nr. fehlt",""),IF(B67="","Gericht fehlt",""),IF(C67="","Warengruppe fehlt",""),IF(D67="","Status fehlt",""),IF(E67&lt;=0,"Preis prüfen",""),IF(OR(F67&lt;0,G67&lt;0,H67&lt;0,I67&lt;0,M67&lt;0),"Negative Eingabe",""),IF(AND(ISNUMBER(L67),L67&lt;Einstellungen!$B$3),"Zielquote unterschritten",""),IF(AND(ISNUMBER(K67),K67&lt;Einstellungen!$B$4),"Mindestbeitrag unterschritten","")))</f>
        <v/>
      </c>
    </row>
    <row r="68" ht="22" customHeight="1">
      <c r="A68" s="21" t="n"/>
      <c r="B68" s="21" t="n"/>
      <c r="C68" s="21" t="n"/>
      <c r="D68" s="22" t="n"/>
      <c r="E68" s="23" t="n"/>
      <c r="F68" s="23" t="n"/>
      <c r="G68" s="23" t="n"/>
      <c r="H68" s="23" t="n"/>
      <c r="I68" s="23" t="n"/>
      <c r="J68" s="24">
        <f>IF(COUNTA(A68:I68,M68)=0,"",SUM(F68:I68))</f>
        <v/>
      </c>
      <c r="K68" s="24">
        <f>IF(COUNTA(A68:I68,M68)=0,"",E68-J68)</f>
        <v/>
      </c>
      <c r="L68" s="25">
        <f>IF(COUNTA(A68:I68,M68)=0,"",IFERROR(K68/E68,""))</f>
        <v/>
      </c>
      <c r="M68" s="26" t="n"/>
      <c r="N68" s="24">
        <f>IF(COUNTA(A68:I68,M68)=0,"",IF(D68="Ja",K68*M68,0))</f>
        <v/>
      </c>
      <c r="O68" s="27">
        <f>IF(COUNTA(A68:I68,M68)=0,"",_xlfn.TEXTJOIN(" | ",TRUE,IF(A68="","Artikel-Nr. fehlt",""),IF(B68="","Gericht fehlt",""),IF(C68="","Warengruppe fehlt",""),IF(D68="","Status fehlt",""),IF(E68&lt;=0,"Preis prüfen",""),IF(OR(F68&lt;0,G68&lt;0,H68&lt;0,I68&lt;0,M68&lt;0),"Negative Eingabe",""),IF(AND(ISNUMBER(L68),L68&lt;Einstellungen!$B$3),"Zielquote unterschritten",""),IF(AND(ISNUMBER(K68),K68&lt;Einstellungen!$B$4),"Mindestbeitrag unterschritten","")))</f>
        <v/>
      </c>
    </row>
    <row r="69" ht="22" customHeight="1">
      <c r="A69" s="21" t="n"/>
      <c r="B69" s="21" t="n"/>
      <c r="C69" s="21" t="n"/>
      <c r="D69" s="22" t="n"/>
      <c r="E69" s="23" t="n"/>
      <c r="F69" s="23" t="n"/>
      <c r="G69" s="23" t="n"/>
      <c r="H69" s="23" t="n"/>
      <c r="I69" s="23" t="n"/>
      <c r="J69" s="24">
        <f>IF(COUNTA(A69:I69,M69)=0,"",SUM(F69:I69))</f>
        <v/>
      </c>
      <c r="K69" s="24">
        <f>IF(COUNTA(A69:I69,M69)=0,"",E69-J69)</f>
        <v/>
      </c>
      <c r="L69" s="25">
        <f>IF(COUNTA(A69:I69,M69)=0,"",IFERROR(K69/E69,""))</f>
        <v/>
      </c>
      <c r="M69" s="26" t="n"/>
      <c r="N69" s="24">
        <f>IF(COUNTA(A69:I69,M69)=0,"",IF(D69="Ja",K69*M69,0))</f>
        <v/>
      </c>
      <c r="O69" s="27">
        <f>IF(COUNTA(A69:I69,M69)=0,"",_xlfn.TEXTJOIN(" | ",TRUE,IF(A69="","Artikel-Nr. fehlt",""),IF(B69="","Gericht fehlt",""),IF(C69="","Warengruppe fehlt",""),IF(D69="","Status fehlt",""),IF(E69&lt;=0,"Preis prüfen",""),IF(OR(F69&lt;0,G69&lt;0,H69&lt;0,I69&lt;0,M69&lt;0),"Negative Eingabe",""),IF(AND(ISNUMBER(L69),L69&lt;Einstellungen!$B$3),"Zielquote unterschritten",""),IF(AND(ISNUMBER(K69),K69&lt;Einstellungen!$B$4),"Mindestbeitrag unterschritten","")))</f>
        <v/>
      </c>
    </row>
    <row r="70" ht="22" customHeight="1">
      <c r="A70" s="21" t="n"/>
      <c r="B70" s="21" t="n"/>
      <c r="C70" s="21" t="n"/>
      <c r="D70" s="22" t="n"/>
      <c r="E70" s="23" t="n"/>
      <c r="F70" s="23" t="n"/>
      <c r="G70" s="23" t="n"/>
      <c r="H70" s="23" t="n"/>
      <c r="I70" s="23" t="n"/>
      <c r="J70" s="24">
        <f>IF(COUNTA(A70:I70,M70)=0,"",SUM(F70:I70))</f>
        <v/>
      </c>
      <c r="K70" s="24">
        <f>IF(COUNTA(A70:I70,M70)=0,"",E70-J70)</f>
        <v/>
      </c>
      <c r="L70" s="25">
        <f>IF(COUNTA(A70:I70,M70)=0,"",IFERROR(K70/E70,""))</f>
        <v/>
      </c>
      <c r="M70" s="26" t="n"/>
      <c r="N70" s="24">
        <f>IF(COUNTA(A70:I70,M70)=0,"",IF(D70="Ja",K70*M70,0))</f>
        <v/>
      </c>
      <c r="O70" s="27">
        <f>IF(COUNTA(A70:I70,M70)=0,"",_xlfn.TEXTJOIN(" | ",TRUE,IF(A70="","Artikel-Nr. fehlt",""),IF(B70="","Gericht fehlt",""),IF(C70="","Warengruppe fehlt",""),IF(D70="","Status fehlt",""),IF(E70&lt;=0,"Preis prüfen",""),IF(OR(F70&lt;0,G70&lt;0,H70&lt;0,I70&lt;0,M70&lt;0),"Negative Eingabe",""),IF(AND(ISNUMBER(L70),L70&lt;Einstellungen!$B$3),"Zielquote unterschritten",""),IF(AND(ISNUMBER(K70),K70&lt;Einstellungen!$B$4),"Mindestbeitrag unterschritten","")))</f>
        <v/>
      </c>
    </row>
    <row r="71" ht="22" customHeight="1">
      <c r="A71" s="21" t="n"/>
      <c r="B71" s="21" t="n"/>
      <c r="C71" s="21" t="n"/>
      <c r="D71" s="22" t="n"/>
      <c r="E71" s="23" t="n"/>
      <c r="F71" s="23" t="n"/>
      <c r="G71" s="23" t="n"/>
      <c r="H71" s="23" t="n"/>
      <c r="I71" s="23" t="n"/>
      <c r="J71" s="24">
        <f>IF(COUNTA(A71:I71,M71)=0,"",SUM(F71:I71))</f>
        <v/>
      </c>
      <c r="K71" s="24">
        <f>IF(COUNTA(A71:I71,M71)=0,"",E71-J71)</f>
        <v/>
      </c>
      <c r="L71" s="25">
        <f>IF(COUNTA(A71:I71,M71)=0,"",IFERROR(K71/E71,""))</f>
        <v/>
      </c>
      <c r="M71" s="26" t="n"/>
      <c r="N71" s="24">
        <f>IF(COUNTA(A71:I71,M71)=0,"",IF(D71="Ja",K71*M71,0))</f>
        <v/>
      </c>
      <c r="O71" s="27">
        <f>IF(COUNTA(A71:I71,M71)=0,"",_xlfn.TEXTJOIN(" | ",TRUE,IF(A71="","Artikel-Nr. fehlt",""),IF(B71="","Gericht fehlt",""),IF(C71="","Warengruppe fehlt",""),IF(D71="","Status fehlt",""),IF(E71&lt;=0,"Preis prüfen",""),IF(OR(F71&lt;0,G71&lt;0,H71&lt;0,I71&lt;0,M71&lt;0),"Negative Eingabe",""),IF(AND(ISNUMBER(L71),L71&lt;Einstellungen!$B$3),"Zielquote unterschritten",""),IF(AND(ISNUMBER(K71),K71&lt;Einstellungen!$B$4),"Mindestbeitrag unterschritten","")))</f>
        <v/>
      </c>
    </row>
    <row r="72" ht="22" customHeight="1">
      <c r="A72" s="21" t="n"/>
      <c r="B72" s="21" t="n"/>
      <c r="C72" s="21" t="n"/>
      <c r="D72" s="22" t="n"/>
      <c r="E72" s="23" t="n"/>
      <c r="F72" s="23" t="n"/>
      <c r="G72" s="23" t="n"/>
      <c r="H72" s="23" t="n"/>
      <c r="I72" s="23" t="n"/>
      <c r="J72" s="24">
        <f>IF(COUNTA(A72:I72,M72)=0,"",SUM(F72:I72))</f>
        <v/>
      </c>
      <c r="K72" s="24">
        <f>IF(COUNTA(A72:I72,M72)=0,"",E72-J72)</f>
        <v/>
      </c>
      <c r="L72" s="25">
        <f>IF(COUNTA(A72:I72,M72)=0,"",IFERROR(K72/E72,""))</f>
        <v/>
      </c>
      <c r="M72" s="26" t="n"/>
      <c r="N72" s="24">
        <f>IF(COUNTA(A72:I72,M72)=0,"",IF(D72="Ja",K72*M72,0))</f>
        <v/>
      </c>
      <c r="O72" s="27">
        <f>IF(COUNTA(A72:I72,M72)=0,"",_xlfn.TEXTJOIN(" | ",TRUE,IF(A72="","Artikel-Nr. fehlt",""),IF(B72="","Gericht fehlt",""),IF(C72="","Warengruppe fehlt",""),IF(D72="","Status fehlt",""),IF(E72&lt;=0,"Preis prüfen",""),IF(OR(F72&lt;0,G72&lt;0,H72&lt;0,I72&lt;0,M72&lt;0),"Negative Eingabe",""),IF(AND(ISNUMBER(L72),L72&lt;Einstellungen!$B$3),"Zielquote unterschritten",""),IF(AND(ISNUMBER(K72),K72&lt;Einstellungen!$B$4),"Mindestbeitrag unterschritten","")))</f>
        <v/>
      </c>
    </row>
    <row r="73" ht="22" customHeight="1">
      <c r="A73" s="21" t="n"/>
      <c r="B73" s="21" t="n"/>
      <c r="C73" s="21" t="n"/>
      <c r="D73" s="22" t="n"/>
      <c r="E73" s="23" t="n"/>
      <c r="F73" s="23" t="n"/>
      <c r="G73" s="23" t="n"/>
      <c r="H73" s="23" t="n"/>
      <c r="I73" s="23" t="n"/>
      <c r="J73" s="24">
        <f>IF(COUNTA(A73:I73,M73)=0,"",SUM(F73:I73))</f>
        <v/>
      </c>
      <c r="K73" s="24">
        <f>IF(COUNTA(A73:I73,M73)=0,"",E73-J73)</f>
        <v/>
      </c>
      <c r="L73" s="25">
        <f>IF(COUNTA(A73:I73,M73)=0,"",IFERROR(K73/E73,""))</f>
        <v/>
      </c>
      <c r="M73" s="26" t="n"/>
      <c r="N73" s="24">
        <f>IF(COUNTA(A73:I73,M73)=0,"",IF(D73="Ja",K73*M73,0))</f>
        <v/>
      </c>
      <c r="O73" s="27">
        <f>IF(COUNTA(A73:I73,M73)=0,"",_xlfn.TEXTJOIN(" | ",TRUE,IF(A73="","Artikel-Nr. fehlt",""),IF(B73="","Gericht fehlt",""),IF(C73="","Warengruppe fehlt",""),IF(D73="","Status fehlt",""),IF(E73&lt;=0,"Preis prüfen",""),IF(OR(F73&lt;0,G73&lt;0,H73&lt;0,I73&lt;0,M73&lt;0),"Negative Eingabe",""),IF(AND(ISNUMBER(L73),L73&lt;Einstellungen!$B$3),"Zielquote unterschritten",""),IF(AND(ISNUMBER(K73),K73&lt;Einstellungen!$B$4),"Mindestbeitrag unterschritten","")))</f>
        <v/>
      </c>
    </row>
    <row r="74" ht="22" customHeight="1">
      <c r="A74" s="21" t="n"/>
      <c r="B74" s="21" t="n"/>
      <c r="C74" s="21" t="n"/>
      <c r="D74" s="22" t="n"/>
      <c r="E74" s="23" t="n"/>
      <c r="F74" s="23" t="n"/>
      <c r="G74" s="23" t="n"/>
      <c r="H74" s="23" t="n"/>
      <c r="I74" s="23" t="n"/>
      <c r="J74" s="24">
        <f>IF(COUNTA(A74:I74,M74)=0,"",SUM(F74:I74))</f>
        <v/>
      </c>
      <c r="K74" s="24">
        <f>IF(COUNTA(A74:I74,M74)=0,"",E74-J74)</f>
        <v/>
      </c>
      <c r="L74" s="25">
        <f>IF(COUNTA(A74:I74,M74)=0,"",IFERROR(K74/E74,""))</f>
        <v/>
      </c>
      <c r="M74" s="26" t="n"/>
      <c r="N74" s="24">
        <f>IF(COUNTA(A74:I74,M74)=0,"",IF(D74="Ja",K74*M74,0))</f>
        <v/>
      </c>
      <c r="O74" s="27">
        <f>IF(COUNTA(A74:I74,M74)=0,"",_xlfn.TEXTJOIN(" | ",TRUE,IF(A74="","Artikel-Nr. fehlt",""),IF(B74="","Gericht fehlt",""),IF(C74="","Warengruppe fehlt",""),IF(D74="","Status fehlt",""),IF(E74&lt;=0,"Preis prüfen",""),IF(OR(F74&lt;0,G74&lt;0,H74&lt;0,I74&lt;0,M74&lt;0),"Negative Eingabe",""),IF(AND(ISNUMBER(L74),L74&lt;Einstellungen!$B$3),"Zielquote unterschritten",""),IF(AND(ISNUMBER(K74),K74&lt;Einstellungen!$B$4),"Mindestbeitrag unterschritten","")))</f>
        <v/>
      </c>
    </row>
    <row r="75" ht="22" customHeight="1">
      <c r="A75" s="21" t="n"/>
      <c r="B75" s="21" t="n"/>
      <c r="C75" s="21" t="n"/>
      <c r="D75" s="22" t="n"/>
      <c r="E75" s="23" t="n"/>
      <c r="F75" s="23" t="n"/>
      <c r="G75" s="23" t="n"/>
      <c r="H75" s="23" t="n"/>
      <c r="I75" s="23" t="n"/>
      <c r="J75" s="24">
        <f>IF(COUNTA(A75:I75,M75)=0,"",SUM(F75:I75))</f>
        <v/>
      </c>
      <c r="K75" s="24">
        <f>IF(COUNTA(A75:I75,M75)=0,"",E75-J75)</f>
        <v/>
      </c>
      <c r="L75" s="25">
        <f>IF(COUNTA(A75:I75,M75)=0,"",IFERROR(K75/E75,""))</f>
        <v/>
      </c>
      <c r="M75" s="26" t="n"/>
      <c r="N75" s="24">
        <f>IF(COUNTA(A75:I75,M75)=0,"",IF(D75="Ja",K75*M75,0))</f>
        <v/>
      </c>
      <c r="O75" s="27">
        <f>IF(COUNTA(A75:I75,M75)=0,"",_xlfn.TEXTJOIN(" | ",TRUE,IF(A75="","Artikel-Nr. fehlt",""),IF(B75="","Gericht fehlt",""),IF(C75="","Warengruppe fehlt",""),IF(D75="","Status fehlt",""),IF(E75&lt;=0,"Preis prüfen",""),IF(OR(F75&lt;0,G75&lt;0,H75&lt;0,I75&lt;0,M75&lt;0),"Negative Eingabe",""),IF(AND(ISNUMBER(L75),L75&lt;Einstellungen!$B$3),"Zielquote unterschritten",""),IF(AND(ISNUMBER(K75),K75&lt;Einstellungen!$B$4),"Mindestbeitrag unterschritten","")))</f>
        <v/>
      </c>
    </row>
    <row r="76" ht="22" customHeight="1">
      <c r="A76" s="21" t="n"/>
      <c r="B76" s="21" t="n"/>
      <c r="C76" s="21" t="n"/>
      <c r="D76" s="22" t="n"/>
      <c r="E76" s="23" t="n"/>
      <c r="F76" s="23" t="n"/>
      <c r="G76" s="23" t="n"/>
      <c r="H76" s="23" t="n"/>
      <c r="I76" s="23" t="n"/>
      <c r="J76" s="24">
        <f>IF(COUNTA(A76:I76,M76)=0,"",SUM(F76:I76))</f>
        <v/>
      </c>
      <c r="K76" s="24">
        <f>IF(COUNTA(A76:I76,M76)=0,"",E76-J76)</f>
        <v/>
      </c>
      <c r="L76" s="25">
        <f>IF(COUNTA(A76:I76,M76)=0,"",IFERROR(K76/E76,""))</f>
        <v/>
      </c>
      <c r="M76" s="26" t="n"/>
      <c r="N76" s="24">
        <f>IF(COUNTA(A76:I76,M76)=0,"",IF(D76="Ja",K76*M76,0))</f>
        <v/>
      </c>
      <c r="O76" s="27">
        <f>IF(COUNTA(A76:I76,M76)=0,"",_xlfn.TEXTJOIN(" | ",TRUE,IF(A76="","Artikel-Nr. fehlt",""),IF(B76="","Gericht fehlt",""),IF(C76="","Warengruppe fehlt",""),IF(D76="","Status fehlt",""),IF(E76&lt;=0,"Preis prüfen",""),IF(OR(F76&lt;0,G76&lt;0,H76&lt;0,I76&lt;0,M76&lt;0),"Negative Eingabe",""),IF(AND(ISNUMBER(L76),L76&lt;Einstellungen!$B$3),"Zielquote unterschritten",""),IF(AND(ISNUMBER(K76),K76&lt;Einstellungen!$B$4),"Mindestbeitrag unterschritten","")))</f>
        <v/>
      </c>
    </row>
    <row r="77" ht="22" customHeight="1">
      <c r="A77" s="21" t="n"/>
      <c r="B77" s="21" t="n"/>
      <c r="C77" s="21" t="n"/>
      <c r="D77" s="22" t="n"/>
      <c r="E77" s="23" t="n"/>
      <c r="F77" s="23" t="n"/>
      <c r="G77" s="23" t="n"/>
      <c r="H77" s="23" t="n"/>
      <c r="I77" s="23" t="n"/>
      <c r="J77" s="24">
        <f>IF(COUNTA(A77:I77,M77)=0,"",SUM(F77:I77))</f>
        <v/>
      </c>
      <c r="K77" s="24">
        <f>IF(COUNTA(A77:I77,M77)=0,"",E77-J77)</f>
        <v/>
      </c>
      <c r="L77" s="25">
        <f>IF(COUNTA(A77:I77,M77)=0,"",IFERROR(K77/E77,""))</f>
        <v/>
      </c>
      <c r="M77" s="26" t="n"/>
      <c r="N77" s="24">
        <f>IF(COUNTA(A77:I77,M77)=0,"",IF(D77="Ja",K77*M77,0))</f>
        <v/>
      </c>
      <c r="O77" s="27">
        <f>IF(COUNTA(A77:I77,M77)=0,"",_xlfn.TEXTJOIN(" | ",TRUE,IF(A77="","Artikel-Nr. fehlt",""),IF(B77="","Gericht fehlt",""),IF(C77="","Warengruppe fehlt",""),IF(D77="","Status fehlt",""),IF(E77&lt;=0,"Preis prüfen",""),IF(OR(F77&lt;0,G77&lt;0,H77&lt;0,I77&lt;0,M77&lt;0),"Negative Eingabe",""),IF(AND(ISNUMBER(L77),L77&lt;Einstellungen!$B$3),"Zielquote unterschritten",""),IF(AND(ISNUMBER(K77),K77&lt;Einstellungen!$B$4),"Mindestbeitrag unterschritten","")))</f>
        <v/>
      </c>
    </row>
    <row r="78" ht="22" customHeight="1">
      <c r="A78" s="21" t="n"/>
      <c r="B78" s="21" t="n"/>
      <c r="C78" s="21" t="n"/>
      <c r="D78" s="22" t="n"/>
      <c r="E78" s="23" t="n"/>
      <c r="F78" s="23" t="n"/>
      <c r="G78" s="23" t="n"/>
      <c r="H78" s="23" t="n"/>
      <c r="I78" s="23" t="n"/>
      <c r="J78" s="24">
        <f>IF(COUNTA(A78:I78,M78)=0,"",SUM(F78:I78))</f>
        <v/>
      </c>
      <c r="K78" s="24">
        <f>IF(COUNTA(A78:I78,M78)=0,"",E78-J78)</f>
        <v/>
      </c>
      <c r="L78" s="25">
        <f>IF(COUNTA(A78:I78,M78)=0,"",IFERROR(K78/E78,""))</f>
        <v/>
      </c>
      <c r="M78" s="26" t="n"/>
      <c r="N78" s="24">
        <f>IF(COUNTA(A78:I78,M78)=0,"",IF(D78="Ja",K78*M78,0))</f>
        <v/>
      </c>
      <c r="O78" s="27">
        <f>IF(COUNTA(A78:I78,M78)=0,"",_xlfn.TEXTJOIN(" | ",TRUE,IF(A78="","Artikel-Nr. fehlt",""),IF(B78="","Gericht fehlt",""),IF(C78="","Warengruppe fehlt",""),IF(D78="","Status fehlt",""),IF(E78&lt;=0,"Preis prüfen",""),IF(OR(F78&lt;0,G78&lt;0,H78&lt;0,I78&lt;0,M78&lt;0),"Negative Eingabe",""),IF(AND(ISNUMBER(L78),L78&lt;Einstellungen!$B$3),"Zielquote unterschritten",""),IF(AND(ISNUMBER(K78),K78&lt;Einstellungen!$B$4),"Mindestbeitrag unterschritten","")))</f>
        <v/>
      </c>
    </row>
    <row r="79" ht="22" customHeight="1">
      <c r="A79" s="21" t="n"/>
      <c r="B79" s="21" t="n"/>
      <c r="C79" s="21" t="n"/>
      <c r="D79" s="22" t="n"/>
      <c r="E79" s="23" t="n"/>
      <c r="F79" s="23" t="n"/>
      <c r="G79" s="23" t="n"/>
      <c r="H79" s="23" t="n"/>
      <c r="I79" s="23" t="n"/>
      <c r="J79" s="24">
        <f>IF(COUNTA(A79:I79,M79)=0,"",SUM(F79:I79))</f>
        <v/>
      </c>
      <c r="K79" s="24">
        <f>IF(COUNTA(A79:I79,M79)=0,"",E79-J79)</f>
        <v/>
      </c>
      <c r="L79" s="25">
        <f>IF(COUNTA(A79:I79,M79)=0,"",IFERROR(K79/E79,""))</f>
        <v/>
      </c>
      <c r="M79" s="26" t="n"/>
      <c r="N79" s="24">
        <f>IF(COUNTA(A79:I79,M79)=0,"",IF(D79="Ja",K79*M79,0))</f>
        <v/>
      </c>
      <c r="O79" s="27">
        <f>IF(COUNTA(A79:I79,M79)=0,"",_xlfn.TEXTJOIN(" | ",TRUE,IF(A79="","Artikel-Nr. fehlt",""),IF(B79="","Gericht fehlt",""),IF(C79="","Warengruppe fehlt",""),IF(D79="","Status fehlt",""),IF(E79&lt;=0,"Preis prüfen",""),IF(OR(F79&lt;0,G79&lt;0,H79&lt;0,I79&lt;0,M79&lt;0),"Negative Eingabe",""),IF(AND(ISNUMBER(L79),L79&lt;Einstellungen!$B$3),"Zielquote unterschritten",""),IF(AND(ISNUMBER(K79),K79&lt;Einstellungen!$B$4),"Mindestbeitrag unterschritten","")))</f>
        <v/>
      </c>
    </row>
    <row r="80" ht="22" customHeight="1">
      <c r="A80" s="21" t="n"/>
      <c r="B80" s="21" t="n"/>
      <c r="C80" s="21" t="n"/>
      <c r="D80" s="22" t="n"/>
      <c r="E80" s="23" t="n"/>
      <c r="F80" s="23" t="n"/>
      <c r="G80" s="23" t="n"/>
      <c r="H80" s="23" t="n"/>
      <c r="I80" s="23" t="n"/>
      <c r="J80" s="24">
        <f>IF(COUNTA(A80:I80,M80)=0,"",SUM(F80:I80))</f>
        <v/>
      </c>
      <c r="K80" s="24">
        <f>IF(COUNTA(A80:I80,M80)=0,"",E80-J80)</f>
        <v/>
      </c>
      <c r="L80" s="25">
        <f>IF(COUNTA(A80:I80,M80)=0,"",IFERROR(K80/E80,""))</f>
        <v/>
      </c>
      <c r="M80" s="26" t="n"/>
      <c r="N80" s="24">
        <f>IF(COUNTA(A80:I80,M80)=0,"",IF(D80="Ja",K80*M80,0))</f>
        <v/>
      </c>
      <c r="O80" s="27">
        <f>IF(COUNTA(A80:I80,M80)=0,"",_xlfn.TEXTJOIN(" | ",TRUE,IF(A80="","Artikel-Nr. fehlt",""),IF(B80="","Gericht fehlt",""),IF(C80="","Warengruppe fehlt",""),IF(D80="","Status fehlt",""),IF(E80&lt;=0,"Preis prüfen",""),IF(OR(F80&lt;0,G80&lt;0,H80&lt;0,I80&lt;0,M80&lt;0),"Negative Eingabe",""),IF(AND(ISNUMBER(L80),L80&lt;Einstellungen!$B$3),"Zielquote unterschritten",""),IF(AND(ISNUMBER(K80),K80&lt;Einstellungen!$B$4),"Mindestbeitrag unterschritten","")))</f>
        <v/>
      </c>
    </row>
    <row r="81" ht="22" customHeight="1">
      <c r="A81" s="21" t="n"/>
      <c r="B81" s="21" t="n"/>
      <c r="C81" s="21" t="n"/>
      <c r="D81" s="22" t="n"/>
      <c r="E81" s="23" t="n"/>
      <c r="F81" s="23" t="n"/>
      <c r="G81" s="23" t="n"/>
      <c r="H81" s="23" t="n"/>
      <c r="I81" s="23" t="n"/>
      <c r="J81" s="24">
        <f>IF(COUNTA(A81:I81,M81)=0,"",SUM(F81:I81))</f>
        <v/>
      </c>
      <c r="K81" s="24">
        <f>IF(COUNTA(A81:I81,M81)=0,"",E81-J81)</f>
        <v/>
      </c>
      <c r="L81" s="25">
        <f>IF(COUNTA(A81:I81,M81)=0,"",IFERROR(K81/E81,""))</f>
        <v/>
      </c>
      <c r="M81" s="26" t="n"/>
      <c r="N81" s="24">
        <f>IF(COUNTA(A81:I81,M81)=0,"",IF(D81="Ja",K81*M81,0))</f>
        <v/>
      </c>
      <c r="O81" s="27">
        <f>IF(COUNTA(A81:I81,M81)=0,"",_xlfn.TEXTJOIN(" | ",TRUE,IF(A81="","Artikel-Nr. fehlt",""),IF(B81="","Gericht fehlt",""),IF(C81="","Warengruppe fehlt",""),IF(D81="","Status fehlt",""),IF(E81&lt;=0,"Preis prüfen",""),IF(OR(F81&lt;0,G81&lt;0,H81&lt;0,I81&lt;0,M81&lt;0),"Negative Eingabe",""),IF(AND(ISNUMBER(L81),L81&lt;Einstellungen!$B$3),"Zielquote unterschritten",""),IF(AND(ISNUMBER(K81),K81&lt;Einstellungen!$B$4),"Mindestbeitrag unterschritten","")))</f>
        <v/>
      </c>
    </row>
    <row r="82" ht="22" customHeight="1">
      <c r="A82" s="21" t="n"/>
      <c r="B82" s="21" t="n"/>
      <c r="C82" s="21" t="n"/>
      <c r="D82" s="22" t="n"/>
      <c r="E82" s="23" t="n"/>
      <c r="F82" s="23" t="n"/>
      <c r="G82" s="23" t="n"/>
      <c r="H82" s="23" t="n"/>
      <c r="I82" s="23" t="n"/>
      <c r="J82" s="24">
        <f>IF(COUNTA(A82:I82,M82)=0,"",SUM(F82:I82))</f>
        <v/>
      </c>
      <c r="K82" s="24">
        <f>IF(COUNTA(A82:I82,M82)=0,"",E82-J82)</f>
        <v/>
      </c>
      <c r="L82" s="25">
        <f>IF(COUNTA(A82:I82,M82)=0,"",IFERROR(K82/E82,""))</f>
        <v/>
      </c>
      <c r="M82" s="26" t="n"/>
      <c r="N82" s="24">
        <f>IF(COUNTA(A82:I82,M82)=0,"",IF(D82="Ja",K82*M82,0))</f>
        <v/>
      </c>
      <c r="O82" s="27">
        <f>IF(COUNTA(A82:I82,M82)=0,"",_xlfn.TEXTJOIN(" | ",TRUE,IF(A82="","Artikel-Nr. fehlt",""),IF(B82="","Gericht fehlt",""),IF(C82="","Warengruppe fehlt",""),IF(D82="","Status fehlt",""),IF(E82&lt;=0,"Preis prüfen",""),IF(OR(F82&lt;0,G82&lt;0,H82&lt;0,I82&lt;0,M82&lt;0),"Negative Eingabe",""),IF(AND(ISNUMBER(L82),L82&lt;Einstellungen!$B$3),"Zielquote unterschritten",""),IF(AND(ISNUMBER(K82),K82&lt;Einstellungen!$B$4),"Mindestbeitrag unterschritten","")))</f>
        <v/>
      </c>
    </row>
    <row r="83" ht="22" customHeight="1">
      <c r="A83" s="21" t="n"/>
      <c r="B83" s="21" t="n"/>
      <c r="C83" s="21" t="n"/>
      <c r="D83" s="22" t="n"/>
      <c r="E83" s="23" t="n"/>
      <c r="F83" s="23" t="n"/>
      <c r="G83" s="23" t="n"/>
      <c r="H83" s="23" t="n"/>
      <c r="I83" s="23" t="n"/>
      <c r="J83" s="24">
        <f>IF(COUNTA(A83:I83,M83)=0,"",SUM(F83:I83))</f>
        <v/>
      </c>
      <c r="K83" s="24">
        <f>IF(COUNTA(A83:I83,M83)=0,"",E83-J83)</f>
        <v/>
      </c>
      <c r="L83" s="25">
        <f>IF(COUNTA(A83:I83,M83)=0,"",IFERROR(K83/E83,""))</f>
        <v/>
      </c>
      <c r="M83" s="26" t="n"/>
      <c r="N83" s="24">
        <f>IF(COUNTA(A83:I83,M83)=0,"",IF(D83="Ja",K83*M83,0))</f>
        <v/>
      </c>
      <c r="O83" s="27">
        <f>IF(COUNTA(A83:I83,M83)=0,"",_xlfn.TEXTJOIN(" | ",TRUE,IF(A83="","Artikel-Nr. fehlt",""),IF(B83="","Gericht fehlt",""),IF(C83="","Warengruppe fehlt",""),IF(D83="","Status fehlt",""),IF(E83&lt;=0,"Preis prüfen",""),IF(OR(F83&lt;0,G83&lt;0,H83&lt;0,I83&lt;0,M83&lt;0),"Negative Eingabe",""),IF(AND(ISNUMBER(L83),L83&lt;Einstellungen!$B$3),"Zielquote unterschritten",""),IF(AND(ISNUMBER(K83),K83&lt;Einstellungen!$B$4),"Mindestbeitrag unterschritten","")))</f>
        <v/>
      </c>
    </row>
    <row r="84" ht="22" customHeight="1">
      <c r="A84" s="21" t="n"/>
      <c r="B84" s="21" t="n"/>
      <c r="C84" s="21" t="n"/>
      <c r="D84" s="22" t="n"/>
      <c r="E84" s="23" t="n"/>
      <c r="F84" s="23" t="n"/>
      <c r="G84" s="23" t="n"/>
      <c r="H84" s="23" t="n"/>
      <c r="I84" s="23" t="n"/>
      <c r="J84" s="24">
        <f>IF(COUNTA(A84:I84,M84)=0,"",SUM(F84:I84))</f>
        <v/>
      </c>
      <c r="K84" s="24">
        <f>IF(COUNTA(A84:I84,M84)=0,"",E84-J84)</f>
        <v/>
      </c>
      <c r="L84" s="25">
        <f>IF(COUNTA(A84:I84,M84)=0,"",IFERROR(K84/E84,""))</f>
        <v/>
      </c>
      <c r="M84" s="26" t="n"/>
      <c r="N84" s="24">
        <f>IF(COUNTA(A84:I84,M84)=0,"",IF(D84="Ja",K84*M84,0))</f>
        <v/>
      </c>
      <c r="O84" s="27">
        <f>IF(COUNTA(A84:I84,M84)=0,"",_xlfn.TEXTJOIN(" | ",TRUE,IF(A84="","Artikel-Nr. fehlt",""),IF(B84="","Gericht fehlt",""),IF(C84="","Warengruppe fehlt",""),IF(D84="","Status fehlt",""),IF(E84&lt;=0,"Preis prüfen",""),IF(OR(F84&lt;0,G84&lt;0,H84&lt;0,I84&lt;0,M84&lt;0),"Negative Eingabe",""),IF(AND(ISNUMBER(L84),L84&lt;Einstellungen!$B$3),"Zielquote unterschritten",""),IF(AND(ISNUMBER(K84),K84&lt;Einstellungen!$B$4),"Mindestbeitrag unterschritten","")))</f>
        <v/>
      </c>
    </row>
    <row r="85" ht="22" customHeight="1">
      <c r="A85" s="21" t="n"/>
      <c r="B85" s="21" t="n"/>
      <c r="C85" s="21" t="n"/>
      <c r="D85" s="22" t="n"/>
      <c r="E85" s="23" t="n"/>
      <c r="F85" s="23" t="n"/>
      <c r="G85" s="23" t="n"/>
      <c r="H85" s="23" t="n"/>
      <c r="I85" s="23" t="n"/>
      <c r="J85" s="24">
        <f>IF(COUNTA(A85:I85,M85)=0,"",SUM(F85:I85))</f>
        <v/>
      </c>
      <c r="K85" s="24">
        <f>IF(COUNTA(A85:I85,M85)=0,"",E85-J85)</f>
        <v/>
      </c>
      <c r="L85" s="25">
        <f>IF(COUNTA(A85:I85,M85)=0,"",IFERROR(K85/E85,""))</f>
        <v/>
      </c>
      <c r="M85" s="26" t="n"/>
      <c r="N85" s="24">
        <f>IF(COUNTA(A85:I85,M85)=0,"",IF(D85="Ja",K85*M85,0))</f>
        <v/>
      </c>
      <c r="O85" s="27">
        <f>IF(COUNTA(A85:I85,M85)=0,"",_xlfn.TEXTJOIN(" | ",TRUE,IF(A85="","Artikel-Nr. fehlt",""),IF(B85="","Gericht fehlt",""),IF(C85="","Warengruppe fehlt",""),IF(D85="","Status fehlt",""),IF(E85&lt;=0,"Preis prüfen",""),IF(OR(F85&lt;0,G85&lt;0,H85&lt;0,I85&lt;0,M85&lt;0),"Negative Eingabe",""),IF(AND(ISNUMBER(L85),L85&lt;Einstellungen!$B$3),"Zielquote unterschritten",""),IF(AND(ISNUMBER(K85),K85&lt;Einstellungen!$B$4),"Mindestbeitrag unterschritten","")))</f>
        <v/>
      </c>
    </row>
    <row r="86" ht="22" customHeight="1">
      <c r="A86" s="21" t="n"/>
      <c r="B86" s="21" t="n"/>
      <c r="C86" s="21" t="n"/>
      <c r="D86" s="22" t="n"/>
      <c r="E86" s="23" t="n"/>
      <c r="F86" s="23" t="n"/>
      <c r="G86" s="23" t="n"/>
      <c r="H86" s="23" t="n"/>
      <c r="I86" s="23" t="n"/>
      <c r="J86" s="24">
        <f>IF(COUNTA(A86:I86,M86)=0,"",SUM(F86:I86))</f>
        <v/>
      </c>
      <c r="K86" s="24">
        <f>IF(COUNTA(A86:I86,M86)=0,"",E86-J86)</f>
        <v/>
      </c>
      <c r="L86" s="25">
        <f>IF(COUNTA(A86:I86,M86)=0,"",IFERROR(K86/E86,""))</f>
        <v/>
      </c>
      <c r="M86" s="26" t="n"/>
      <c r="N86" s="24">
        <f>IF(COUNTA(A86:I86,M86)=0,"",IF(D86="Ja",K86*M86,0))</f>
        <v/>
      </c>
      <c r="O86" s="27">
        <f>IF(COUNTA(A86:I86,M86)=0,"",_xlfn.TEXTJOIN(" | ",TRUE,IF(A86="","Artikel-Nr. fehlt",""),IF(B86="","Gericht fehlt",""),IF(C86="","Warengruppe fehlt",""),IF(D86="","Status fehlt",""),IF(E86&lt;=0,"Preis prüfen",""),IF(OR(F86&lt;0,G86&lt;0,H86&lt;0,I86&lt;0,M86&lt;0),"Negative Eingabe",""),IF(AND(ISNUMBER(L86),L86&lt;Einstellungen!$B$3),"Zielquote unterschritten",""),IF(AND(ISNUMBER(K86),K86&lt;Einstellungen!$B$4),"Mindestbeitrag unterschritten","")))</f>
        <v/>
      </c>
    </row>
    <row r="87" ht="22" customHeight="1">
      <c r="A87" s="21" t="n"/>
      <c r="B87" s="21" t="n"/>
      <c r="C87" s="21" t="n"/>
      <c r="D87" s="22" t="n"/>
      <c r="E87" s="23" t="n"/>
      <c r="F87" s="23" t="n"/>
      <c r="G87" s="23" t="n"/>
      <c r="H87" s="23" t="n"/>
      <c r="I87" s="23" t="n"/>
      <c r="J87" s="24">
        <f>IF(COUNTA(A87:I87,M87)=0,"",SUM(F87:I87))</f>
        <v/>
      </c>
      <c r="K87" s="24">
        <f>IF(COUNTA(A87:I87,M87)=0,"",E87-J87)</f>
        <v/>
      </c>
      <c r="L87" s="25">
        <f>IF(COUNTA(A87:I87,M87)=0,"",IFERROR(K87/E87,""))</f>
        <v/>
      </c>
      <c r="M87" s="26" t="n"/>
      <c r="N87" s="24">
        <f>IF(COUNTA(A87:I87,M87)=0,"",IF(D87="Ja",K87*M87,0))</f>
        <v/>
      </c>
      <c r="O87" s="27">
        <f>IF(COUNTA(A87:I87,M87)=0,"",_xlfn.TEXTJOIN(" | ",TRUE,IF(A87="","Artikel-Nr. fehlt",""),IF(B87="","Gericht fehlt",""),IF(C87="","Warengruppe fehlt",""),IF(D87="","Status fehlt",""),IF(E87&lt;=0,"Preis prüfen",""),IF(OR(F87&lt;0,G87&lt;0,H87&lt;0,I87&lt;0,M87&lt;0),"Negative Eingabe",""),IF(AND(ISNUMBER(L87),L87&lt;Einstellungen!$B$3),"Zielquote unterschritten",""),IF(AND(ISNUMBER(K87),K87&lt;Einstellungen!$B$4),"Mindestbeitrag unterschritten","")))</f>
        <v/>
      </c>
    </row>
    <row r="88" ht="22" customHeight="1">
      <c r="A88" s="21" t="n"/>
      <c r="B88" s="21" t="n"/>
      <c r="C88" s="21" t="n"/>
      <c r="D88" s="22" t="n"/>
      <c r="E88" s="23" t="n"/>
      <c r="F88" s="23" t="n"/>
      <c r="G88" s="23" t="n"/>
      <c r="H88" s="23" t="n"/>
      <c r="I88" s="23" t="n"/>
      <c r="J88" s="24">
        <f>IF(COUNTA(A88:I88,M88)=0,"",SUM(F88:I88))</f>
        <v/>
      </c>
      <c r="K88" s="24">
        <f>IF(COUNTA(A88:I88,M88)=0,"",E88-J88)</f>
        <v/>
      </c>
      <c r="L88" s="25">
        <f>IF(COUNTA(A88:I88,M88)=0,"",IFERROR(K88/E88,""))</f>
        <v/>
      </c>
      <c r="M88" s="26" t="n"/>
      <c r="N88" s="24">
        <f>IF(COUNTA(A88:I88,M88)=0,"",IF(D88="Ja",K88*M88,0))</f>
        <v/>
      </c>
      <c r="O88" s="27">
        <f>IF(COUNTA(A88:I88,M88)=0,"",_xlfn.TEXTJOIN(" | ",TRUE,IF(A88="","Artikel-Nr. fehlt",""),IF(B88="","Gericht fehlt",""),IF(C88="","Warengruppe fehlt",""),IF(D88="","Status fehlt",""),IF(E88&lt;=0,"Preis prüfen",""),IF(OR(F88&lt;0,G88&lt;0,H88&lt;0,I88&lt;0,M88&lt;0),"Negative Eingabe",""),IF(AND(ISNUMBER(L88),L88&lt;Einstellungen!$B$3),"Zielquote unterschritten",""),IF(AND(ISNUMBER(K88),K88&lt;Einstellungen!$B$4),"Mindestbeitrag unterschritten","")))</f>
        <v/>
      </c>
    </row>
    <row r="89" ht="22" customHeight="1">
      <c r="A89" s="21" t="n"/>
      <c r="B89" s="21" t="n"/>
      <c r="C89" s="21" t="n"/>
      <c r="D89" s="22" t="n"/>
      <c r="E89" s="23" t="n"/>
      <c r="F89" s="23" t="n"/>
      <c r="G89" s="23" t="n"/>
      <c r="H89" s="23" t="n"/>
      <c r="I89" s="23" t="n"/>
      <c r="J89" s="24">
        <f>IF(COUNTA(A89:I89,M89)=0,"",SUM(F89:I89))</f>
        <v/>
      </c>
      <c r="K89" s="24">
        <f>IF(COUNTA(A89:I89,M89)=0,"",E89-J89)</f>
        <v/>
      </c>
      <c r="L89" s="25">
        <f>IF(COUNTA(A89:I89,M89)=0,"",IFERROR(K89/E89,""))</f>
        <v/>
      </c>
      <c r="M89" s="26" t="n"/>
      <c r="N89" s="24">
        <f>IF(COUNTA(A89:I89,M89)=0,"",IF(D89="Ja",K89*M89,0))</f>
        <v/>
      </c>
      <c r="O89" s="27">
        <f>IF(COUNTA(A89:I89,M89)=0,"",_xlfn.TEXTJOIN(" | ",TRUE,IF(A89="","Artikel-Nr. fehlt",""),IF(B89="","Gericht fehlt",""),IF(C89="","Warengruppe fehlt",""),IF(D89="","Status fehlt",""),IF(E89&lt;=0,"Preis prüfen",""),IF(OR(F89&lt;0,G89&lt;0,H89&lt;0,I89&lt;0,M89&lt;0),"Negative Eingabe",""),IF(AND(ISNUMBER(L89),L89&lt;Einstellungen!$B$3),"Zielquote unterschritten",""),IF(AND(ISNUMBER(K89),K89&lt;Einstellungen!$B$4),"Mindestbeitrag unterschritten","")))</f>
        <v/>
      </c>
    </row>
    <row r="90" ht="22" customHeight="1">
      <c r="A90" s="21" t="n"/>
      <c r="B90" s="21" t="n"/>
      <c r="C90" s="21" t="n"/>
      <c r="D90" s="22" t="n"/>
      <c r="E90" s="23" t="n"/>
      <c r="F90" s="23" t="n"/>
      <c r="G90" s="23" t="n"/>
      <c r="H90" s="23" t="n"/>
      <c r="I90" s="23" t="n"/>
      <c r="J90" s="24">
        <f>IF(COUNTA(A90:I90,M90)=0,"",SUM(F90:I90))</f>
        <v/>
      </c>
      <c r="K90" s="24">
        <f>IF(COUNTA(A90:I90,M90)=0,"",E90-J90)</f>
        <v/>
      </c>
      <c r="L90" s="25">
        <f>IF(COUNTA(A90:I90,M90)=0,"",IFERROR(K90/E90,""))</f>
        <v/>
      </c>
      <c r="M90" s="26" t="n"/>
      <c r="N90" s="24">
        <f>IF(COUNTA(A90:I90,M90)=0,"",IF(D90="Ja",K90*M90,0))</f>
        <v/>
      </c>
      <c r="O90" s="27">
        <f>IF(COUNTA(A90:I90,M90)=0,"",_xlfn.TEXTJOIN(" | ",TRUE,IF(A90="","Artikel-Nr. fehlt",""),IF(B90="","Gericht fehlt",""),IF(C90="","Warengruppe fehlt",""),IF(D90="","Status fehlt",""),IF(E90&lt;=0,"Preis prüfen",""),IF(OR(F90&lt;0,G90&lt;0,H90&lt;0,I90&lt;0,M90&lt;0),"Negative Eingabe",""),IF(AND(ISNUMBER(L90),L90&lt;Einstellungen!$B$3),"Zielquote unterschritten",""),IF(AND(ISNUMBER(K90),K90&lt;Einstellungen!$B$4),"Mindestbeitrag unterschritten","")))</f>
        <v/>
      </c>
    </row>
    <row r="91" ht="22" customHeight="1">
      <c r="A91" s="21" t="n"/>
      <c r="B91" s="21" t="n"/>
      <c r="C91" s="21" t="n"/>
      <c r="D91" s="22" t="n"/>
      <c r="E91" s="23" t="n"/>
      <c r="F91" s="23" t="n"/>
      <c r="G91" s="23" t="n"/>
      <c r="H91" s="23" t="n"/>
      <c r="I91" s="23" t="n"/>
      <c r="J91" s="24">
        <f>IF(COUNTA(A91:I91,M91)=0,"",SUM(F91:I91))</f>
        <v/>
      </c>
      <c r="K91" s="24">
        <f>IF(COUNTA(A91:I91,M91)=0,"",E91-J91)</f>
        <v/>
      </c>
      <c r="L91" s="25">
        <f>IF(COUNTA(A91:I91,M91)=0,"",IFERROR(K91/E91,""))</f>
        <v/>
      </c>
      <c r="M91" s="26" t="n"/>
      <c r="N91" s="24">
        <f>IF(COUNTA(A91:I91,M91)=0,"",IF(D91="Ja",K91*M91,0))</f>
        <v/>
      </c>
      <c r="O91" s="27">
        <f>IF(COUNTA(A91:I91,M91)=0,"",_xlfn.TEXTJOIN(" | ",TRUE,IF(A91="","Artikel-Nr. fehlt",""),IF(B91="","Gericht fehlt",""),IF(C91="","Warengruppe fehlt",""),IF(D91="","Status fehlt",""),IF(E91&lt;=0,"Preis prüfen",""),IF(OR(F91&lt;0,G91&lt;0,H91&lt;0,I91&lt;0,M91&lt;0),"Negative Eingabe",""),IF(AND(ISNUMBER(L91),L91&lt;Einstellungen!$B$3),"Zielquote unterschritten",""),IF(AND(ISNUMBER(K91),K91&lt;Einstellungen!$B$4),"Mindestbeitrag unterschritten","")))</f>
        <v/>
      </c>
    </row>
    <row r="92" ht="22" customHeight="1">
      <c r="A92" s="21" t="n"/>
      <c r="B92" s="21" t="n"/>
      <c r="C92" s="21" t="n"/>
      <c r="D92" s="22" t="n"/>
      <c r="E92" s="23" t="n"/>
      <c r="F92" s="23" t="n"/>
      <c r="G92" s="23" t="n"/>
      <c r="H92" s="23" t="n"/>
      <c r="I92" s="23" t="n"/>
      <c r="J92" s="24">
        <f>IF(COUNTA(A92:I92,M92)=0,"",SUM(F92:I92))</f>
        <v/>
      </c>
      <c r="K92" s="24">
        <f>IF(COUNTA(A92:I92,M92)=0,"",E92-J92)</f>
        <v/>
      </c>
      <c r="L92" s="25">
        <f>IF(COUNTA(A92:I92,M92)=0,"",IFERROR(K92/E92,""))</f>
        <v/>
      </c>
      <c r="M92" s="26" t="n"/>
      <c r="N92" s="24">
        <f>IF(COUNTA(A92:I92,M92)=0,"",IF(D92="Ja",K92*M92,0))</f>
        <v/>
      </c>
      <c r="O92" s="27">
        <f>IF(COUNTA(A92:I92,M92)=0,"",_xlfn.TEXTJOIN(" | ",TRUE,IF(A92="","Artikel-Nr. fehlt",""),IF(B92="","Gericht fehlt",""),IF(C92="","Warengruppe fehlt",""),IF(D92="","Status fehlt",""),IF(E92&lt;=0,"Preis prüfen",""),IF(OR(F92&lt;0,G92&lt;0,H92&lt;0,I92&lt;0,M92&lt;0),"Negative Eingabe",""),IF(AND(ISNUMBER(L92),L92&lt;Einstellungen!$B$3),"Zielquote unterschritten",""),IF(AND(ISNUMBER(K92),K92&lt;Einstellungen!$B$4),"Mindestbeitrag unterschritten","")))</f>
        <v/>
      </c>
    </row>
    <row r="93" ht="22" customHeight="1">
      <c r="A93" s="21" t="n"/>
      <c r="B93" s="21" t="n"/>
      <c r="C93" s="21" t="n"/>
      <c r="D93" s="22" t="n"/>
      <c r="E93" s="23" t="n"/>
      <c r="F93" s="23" t="n"/>
      <c r="G93" s="23" t="n"/>
      <c r="H93" s="23" t="n"/>
      <c r="I93" s="23" t="n"/>
      <c r="J93" s="24">
        <f>IF(COUNTA(A93:I93,M93)=0,"",SUM(F93:I93))</f>
        <v/>
      </c>
      <c r="K93" s="24">
        <f>IF(COUNTA(A93:I93,M93)=0,"",E93-J93)</f>
        <v/>
      </c>
      <c r="L93" s="25">
        <f>IF(COUNTA(A93:I93,M93)=0,"",IFERROR(K93/E93,""))</f>
        <v/>
      </c>
      <c r="M93" s="26" t="n"/>
      <c r="N93" s="24">
        <f>IF(COUNTA(A93:I93,M93)=0,"",IF(D93="Ja",K93*M93,0))</f>
        <v/>
      </c>
      <c r="O93" s="27">
        <f>IF(COUNTA(A93:I93,M93)=0,"",_xlfn.TEXTJOIN(" | ",TRUE,IF(A93="","Artikel-Nr. fehlt",""),IF(B93="","Gericht fehlt",""),IF(C93="","Warengruppe fehlt",""),IF(D93="","Status fehlt",""),IF(E93&lt;=0,"Preis prüfen",""),IF(OR(F93&lt;0,G93&lt;0,H93&lt;0,I93&lt;0,M93&lt;0),"Negative Eingabe",""),IF(AND(ISNUMBER(L93),L93&lt;Einstellungen!$B$3),"Zielquote unterschritten",""),IF(AND(ISNUMBER(K93),K93&lt;Einstellungen!$B$4),"Mindestbeitrag unterschritten","")))</f>
        <v/>
      </c>
    </row>
    <row r="94" ht="22" customHeight="1">
      <c r="A94" s="21" t="n"/>
      <c r="B94" s="21" t="n"/>
      <c r="C94" s="21" t="n"/>
      <c r="D94" s="22" t="n"/>
      <c r="E94" s="23" t="n"/>
      <c r="F94" s="23" t="n"/>
      <c r="G94" s="23" t="n"/>
      <c r="H94" s="23" t="n"/>
      <c r="I94" s="23" t="n"/>
      <c r="J94" s="24">
        <f>IF(COUNTA(A94:I94,M94)=0,"",SUM(F94:I94))</f>
        <v/>
      </c>
      <c r="K94" s="24">
        <f>IF(COUNTA(A94:I94,M94)=0,"",E94-J94)</f>
        <v/>
      </c>
      <c r="L94" s="25">
        <f>IF(COUNTA(A94:I94,M94)=0,"",IFERROR(K94/E94,""))</f>
        <v/>
      </c>
      <c r="M94" s="26" t="n"/>
      <c r="N94" s="24">
        <f>IF(COUNTA(A94:I94,M94)=0,"",IF(D94="Ja",K94*M94,0))</f>
        <v/>
      </c>
      <c r="O94" s="27">
        <f>IF(COUNTA(A94:I94,M94)=0,"",_xlfn.TEXTJOIN(" | ",TRUE,IF(A94="","Artikel-Nr. fehlt",""),IF(B94="","Gericht fehlt",""),IF(C94="","Warengruppe fehlt",""),IF(D94="","Status fehlt",""),IF(E94&lt;=0,"Preis prüfen",""),IF(OR(F94&lt;0,G94&lt;0,H94&lt;0,I94&lt;0,M94&lt;0),"Negative Eingabe",""),IF(AND(ISNUMBER(L94),L94&lt;Einstellungen!$B$3),"Zielquote unterschritten",""),IF(AND(ISNUMBER(K94),K94&lt;Einstellungen!$B$4),"Mindestbeitrag unterschritten","")))</f>
        <v/>
      </c>
    </row>
    <row r="95" ht="22" customHeight="1">
      <c r="A95" s="21" t="n"/>
      <c r="B95" s="21" t="n"/>
      <c r="C95" s="21" t="n"/>
      <c r="D95" s="22" t="n"/>
      <c r="E95" s="23" t="n"/>
      <c r="F95" s="23" t="n"/>
      <c r="G95" s="23" t="n"/>
      <c r="H95" s="23" t="n"/>
      <c r="I95" s="23" t="n"/>
      <c r="J95" s="24">
        <f>IF(COUNTA(A95:I95,M95)=0,"",SUM(F95:I95))</f>
        <v/>
      </c>
      <c r="K95" s="24">
        <f>IF(COUNTA(A95:I95,M95)=0,"",E95-J95)</f>
        <v/>
      </c>
      <c r="L95" s="25">
        <f>IF(COUNTA(A95:I95,M95)=0,"",IFERROR(K95/E95,""))</f>
        <v/>
      </c>
      <c r="M95" s="26" t="n"/>
      <c r="N95" s="24">
        <f>IF(COUNTA(A95:I95,M95)=0,"",IF(D95="Ja",K95*M95,0))</f>
        <v/>
      </c>
      <c r="O95" s="27">
        <f>IF(COUNTA(A95:I95,M95)=0,"",_xlfn.TEXTJOIN(" | ",TRUE,IF(A95="","Artikel-Nr. fehlt",""),IF(B95="","Gericht fehlt",""),IF(C95="","Warengruppe fehlt",""),IF(D95="","Status fehlt",""),IF(E95&lt;=0,"Preis prüfen",""),IF(OR(F95&lt;0,G95&lt;0,H95&lt;0,I95&lt;0,M95&lt;0),"Negative Eingabe",""),IF(AND(ISNUMBER(L95),L95&lt;Einstellungen!$B$3),"Zielquote unterschritten",""),IF(AND(ISNUMBER(K95),K95&lt;Einstellungen!$B$4),"Mindestbeitrag unterschritten","")))</f>
        <v/>
      </c>
    </row>
    <row r="96" ht="22" customHeight="1">
      <c r="A96" s="21" t="n"/>
      <c r="B96" s="21" t="n"/>
      <c r="C96" s="21" t="n"/>
      <c r="D96" s="22" t="n"/>
      <c r="E96" s="23" t="n"/>
      <c r="F96" s="23" t="n"/>
      <c r="G96" s="23" t="n"/>
      <c r="H96" s="23" t="n"/>
      <c r="I96" s="23" t="n"/>
      <c r="J96" s="24">
        <f>IF(COUNTA(A96:I96,M96)=0,"",SUM(F96:I96))</f>
        <v/>
      </c>
      <c r="K96" s="24">
        <f>IF(COUNTA(A96:I96,M96)=0,"",E96-J96)</f>
        <v/>
      </c>
      <c r="L96" s="25">
        <f>IF(COUNTA(A96:I96,M96)=0,"",IFERROR(K96/E96,""))</f>
        <v/>
      </c>
      <c r="M96" s="26" t="n"/>
      <c r="N96" s="24">
        <f>IF(COUNTA(A96:I96,M96)=0,"",IF(D96="Ja",K96*M96,0))</f>
        <v/>
      </c>
      <c r="O96" s="27">
        <f>IF(COUNTA(A96:I96,M96)=0,"",_xlfn.TEXTJOIN(" | ",TRUE,IF(A96="","Artikel-Nr. fehlt",""),IF(B96="","Gericht fehlt",""),IF(C96="","Warengruppe fehlt",""),IF(D96="","Status fehlt",""),IF(E96&lt;=0,"Preis prüfen",""),IF(OR(F96&lt;0,G96&lt;0,H96&lt;0,I96&lt;0,M96&lt;0),"Negative Eingabe",""),IF(AND(ISNUMBER(L96),L96&lt;Einstellungen!$B$3),"Zielquote unterschritten",""),IF(AND(ISNUMBER(K96),K96&lt;Einstellungen!$B$4),"Mindestbeitrag unterschritten","")))</f>
        <v/>
      </c>
    </row>
    <row r="97" ht="22" customHeight="1">
      <c r="A97" s="21" t="n"/>
      <c r="B97" s="21" t="n"/>
      <c r="C97" s="21" t="n"/>
      <c r="D97" s="22" t="n"/>
      <c r="E97" s="23" t="n"/>
      <c r="F97" s="23" t="n"/>
      <c r="G97" s="23" t="n"/>
      <c r="H97" s="23" t="n"/>
      <c r="I97" s="23" t="n"/>
      <c r="J97" s="24">
        <f>IF(COUNTA(A97:I97,M97)=0,"",SUM(F97:I97))</f>
        <v/>
      </c>
      <c r="K97" s="24">
        <f>IF(COUNTA(A97:I97,M97)=0,"",E97-J97)</f>
        <v/>
      </c>
      <c r="L97" s="25">
        <f>IF(COUNTA(A97:I97,M97)=0,"",IFERROR(K97/E97,""))</f>
        <v/>
      </c>
      <c r="M97" s="26" t="n"/>
      <c r="N97" s="24">
        <f>IF(COUNTA(A97:I97,M97)=0,"",IF(D97="Ja",K97*M97,0))</f>
        <v/>
      </c>
      <c r="O97" s="27">
        <f>IF(COUNTA(A97:I97,M97)=0,"",_xlfn.TEXTJOIN(" | ",TRUE,IF(A97="","Artikel-Nr. fehlt",""),IF(B97="","Gericht fehlt",""),IF(C97="","Warengruppe fehlt",""),IF(D97="","Status fehlt",""),IF(E97&lt;=0,"Preis prüfen",""),IF(OR(F97&lt;0,G97&lt;0,H97&lt;0,I97&lt;0,M97&lt;0),"Negative Eingabe",""),IF(AND(ISNUMBER(L97),L97&lt;Einstellungen!$B$3),"Zielquote unterschritten",""),IF(AND(ISNUMBER(K97),K97&lt;Einstellungen!$B$4),"Mindestbeitrag unterschritten","")))</f>
        <v/>
      </c>
    </row>
    <row r="98" ht="22" customHeight="1">
      <c r="A98" s="21" t="n"/>
      <c r="B98" s="21" t="n"/>
      <c r="C98" s="21" t="n"/>
      <c r="D98" s="22" t="n"/>
      <c r="E98" s="23" t="n"/>
      <c r="F98" s="23" t="n"/>
      <c r="G98" s="23" t="n"/>
      <c r="H98" s="23" t="n"/>
      <c r="I98" s="23" t="n"/>
      <c r="J98" s="24">
        <f>IF(COUNTA(A98:I98,M98)=0,"",SUM(F98:I98))</f>
        <v/>
      </c>
      <c r="K98" s="24">
        <f>IF(COUNTA(A98:I98,M98)=0,"",E98-J98)</f>
        <v/>
      </c>
      <c r="L98" s="25">
        <f>IF(COUNTA(A98:I98,M98)=0,"",IFERROR(K98/E98,""))</f>
        <v/>
      </c>
      <c r="M98" s="26" t="n"/>
      <c r="N98" s="24">
        <f>IF(COUNTA(A98:I98,M98)=0,"",IF(D98="Ja",K98*M98,0))</f>
        <v/>
      </c>
      <c r="O98" s="27">
        <f>IF(COUNTA(A98:I98,M98)=0,"",_xlfn.TEXTJOIN(" | ",TRUE,IF(A98="","Artikel-Nr. fehlt",""),IF(B98="","Gericht fehlt",""),IF(C98="","Warengruppe fehlt",""),IF(D98="","Status fehlt",""),IF(E98&lt;=0,"Preis prüfen",""),IF(OR(F98&lt;0,G98&lt;0,H98&lt;0,I98&lt;0,M98&lt;0),"Negative Eingabe",""),IF(AND(ISNUMBER(L98),L98&lt;Einstellungen!$B$3),"Zielquote unterschritten",""),IF(AND(ISNUMBER(K98),K98&lt;Einstellungen!$B$4),"Mindestbeitrag unterschritten","")))</f>
        <v/>
      </c>
    </row>
    <row r="99" ht="22" customHeight="1">
      <c r="A99" s="21" t="n"/>
      <c r="B99" s="21" t="n"/>
      <c r="C99" s="21" t="n"/>
      <c r="D99" s="22" t="n"/>
      <c r="E99" s="23" t="n"/>
      <c r="F99" s="23" t="n"/>
      <c r="G99" s="23" t="n"/>
      <c r="H99" s="23" t="n"/>
      <c r="I99" s="23" t="n"/>
      <c r="J99" s="24">
        <f>IF(COUNTA(A99:I99,M99)=0,"",SUM(F99:I99))</f>
        <v/>
      </c>
      <c r="K99" s="24">
        <f>IF(COUNTA(A99:I99,M99)=0,"",E99-J99)</f>
        <v/>
      </c>
      <c r="L99" s="25">
        <f>IF(COUNTA(A99:I99,M99)=0,"",IFERROR(K99/E99,""))</f>
        <v/>
      </c>
      <c r="M99" s="26" t="n"/>
      <c r="N99" s="24">
        <f>IF(COUNTA(A99:I99,M99)=0,"",IF(D99="Ja",K99*M99,0))</f>
        <v/>
      </c>
      <c r="O99" s="27">
        <f>IF(COUNTA(A99:I99,M99)=0,"",_xlfn.TEXTJOIN(" | ",TRUE,IF(A99="","Artikel-Nr. fehlt",""),IF(B99="","Gericht fehlt",""),IF(C99="","Warengruppe fehlt",""),IF(D99="","Status fehlt",""),IF(E99&lt;=0,"Preis prüfen",""),IF(OR(F99&lt;0,G99&lt;0,H99&lt;0,I99&lt;0,M99&lt;0),"Negative Eingabe",""),IF(AND(ISNUMBER(L99),L99&lt;Einstellungen!$B$3),"Zielquote unterschritten",""),IF(AND(ISNUMBER(K99),K99&lt;Einstellungen!$B$4),"Mindestbeitrag unterschritten","")))</f>
        <v/>
      </c>
    </row>
    <row r="100" ht="22" customHeight="1">
      <c r="A100" s="21" t="n"/>
      <c r="B100" s="21" t="n"/>
      <c r="C100" s="21" t="n"/>
      <c r="D100" s="22" t="n"/>
      <c r="E100" s="23" t="n"/>
      <c r="F100" s="23" t="n"/>
      <c r="G100" s="23" t="n"/>
      <c r="H100" s="23" t="n"/>
      <c r="I100" s="23" t="n"/>
      <c r="J100" s="24">
        <f>IF(COUNTA(A100:I100,M100)=0,"",SUM(F100:I100))</f>
        <v/>
      </c>
      <c r="K100" s="24">
        <f>IF(COUNTA(A100:I100,M100)=0,"",E100-J100)</f>
        <v/>
      </c>
      <c r="L100" s="25">
        <f>IF(COUNTA(A100:I100,M100)=0,"",IFERROR(K100/E100,""))</f>
        <v/>
      </c>
      <c r="M100" s="26" t="n"/>
      <c r="N100" s="24">
        <f>IF(COUNTA(A100:I100,M100)=0,"",IF(D100="Ja",K100*M100,0))</f>
        <v/>
      </c>
      <c r="O100" s="27">
        <f>IF(COUNTA(A100:I100,M100)=0,"",_xlfn.TEXTJOIN(" | ",TRUE,IF(A100="","Artikel-Nr. fehlt",""),IF(B100="","Gericht fehlt",""),IF(C100="","Warengruppe fehlt",""),IF(D100="","Status fehlt",""),IF(E100&lt;=0,"Preis prüfen",""),IF(OR(F100&lt;0,G100&lt;0,H100&lt;0,I100&lt;0,M100&lt;0),"Negative Eingabe",""),IF(AND(ISNUMBER(L100),L100&lt;Einstellungen!$B$3),"Zielquote unterschritten",""),IF(AND(ISNUMBER(K100),K100&lt;Einstellungen!$B$4),"Mindestbeitrag unterschritten","")))</f>
        <v/>
      </c>
    </row>
    <row r="101" ht="22" customHeight="1">
      <c r="A101" s="21" t="n"/>
      <c r="B101" s="21" t="n"/>
      <c r="C101" s="21" t="n"/>
      <c r="D101" s="22" t="n"/>
      <c r="E101" s="23" t="n"/>
      <c r="F101" s="23" t="n"/>
      <c r="G101" s="23" t="n"/>
      <c r="H101" s="23" t="n"/>
      <c r="I101" s="23" t="n"/>
      <c r="J101" s="24">
        <f>IF(COUNTA(A101:I101,M101)=0,"",SUM(F101:I101))</f>
        <v/>
      </c>
      <c r="K101" s="24">
        <f>IF(COUNTA(A101:I101,M101)=0,"",E101-J101)</f>
        <v/>
      </c>
      <c r="L101" s="25">
        <f>IF(COUNTA(A101:I101,M101)=0,"",IFERROR(K101/E101,""))</f>
        <v/>
      </c>
      <c r="M101" s="26" t="n"/>
      <c r="N101" s="24">
        <f>IF(COUNTA(A101:I101,M101)=0,"",IF(D101="Ja",K101*M101,0))</f>
        <v/>
      </c>
      <c r="O101" s="27">
        <f>IF(COUNTA(A101:I101,M101)=0,"",_xlfn.TEXTJOIN(" | ",TRUE,IF(A101="","Artikel-Nr. fehlt",""),IF(B101="","Gericht fehlt",""),IF(C101="","Warengruppe fehlt",""),IF(D101="","Status fehlt",""),IF(E101&lt;=0,"Preis prüfen",""),IF(OR(F101&lt;0,G101&lt;0,H101&lt;0,I101&lt;0,M101&lt;0),"Negative Eingabe",""),IF(AND(ISNUMBER(L101),L101&lt;Einstellungen!$B$3),"Zielquote unterschritten",""),IF(AND(ISNUMBER(K101),K101&lt;Einstellungen!$B$4),"Mindestbeitrag unterschritten","")))</f>
        <v/>
      </c>
    </row>
  </sheetData>
  <autoFilter ref="A1:O101"/>
  <conditionalFormatting sqref="A2:A101">
    <cfRule type="expression" priority="1" dxfId="0" stopIfTrue="0">
      <formula>AND(A2&lt;&gt;"",COUNTIF($A$2:$A$101,A2)&gt;1)</formula>
    </cfRule>
  </conditionalFormatting>
  <conditionalFormatting sqref="E2:I101">
    <cfRule type="expression" priority="2" dxfId="0" stopIfTrue="0">
      <formula>AND(ISNUMBER(E2),E2&lt;0)</formula>
    </cfRule>
  </conditionalFormatting>
  <conditionalFormatting sqref="M2:M101">
    <cfRule type="expression" priority="3" dxfId="0" stopIfTrue="0">
      <formula>AND(ISNUMBER(M2),M2&lt;0)</formula>
    </cfRule>
  </conditionalFormatting>
  <conditionalFormatting sqref="K2:K101">
    <cfRule type="expression" priority="4" dxfId="0" stopIfTrue="0">
      <formula>AND(ISNUMBER(K2),K2&lt;Einstellungen!$B$4)</formula>
    </cfRule>
  </conditionalFormatting>
  <conditionalFormatting sqref="L2:L101">
    <cfRule type="expression" priority="5" dxfId="0" stopIfTrue="0">
      <formula>AND(ISNUMBER(L2),L2&lt;Einstellungen!$B$3)</formula>
    </cfRule>
    <cfRule type="expression" priority="6" dxfId="1" stopIfTrue="0">
      <formula>AND(ISNUMBER(L2),L2&gt;=Einstellungen!$B$3)</formula>
    </cfRule>
  </conditionalFormatting>
  <conditionalFormatting sqref="O2:O101">
    <cfRule type="expression" priority="7" dxfId="0" stopIfTrue="0">
      <formula>O2&lt;&gt;""</formula>
    </cfRule>
  </conditionalFormatting>
  <dataValidations count="4">
    <dataValidation sqref="C2:C101" showErrorMessage="1" showInputMessage="1" allowBlank="1" errorTitle="Ungültige Warengruppe" error="Bitte wählen Sie eine Warengruppe aus der hinterlegten Liste." promptTitle="Warengruppe auswählen" prompt="Verwenden Sie einen Eintrag aus der Liste." type="list" errorStyle="stop">
      <formula1>Einstellungen!$D$2:$D$6</formula1>
    </dataValidation>
    <dataValidation sqref="D2:D101" showErrorMessage="1" showInputMessage="1" allowBlank="1" errorTitle="Ungültiger Status" error="Bitte wählen Sie Ja oder Nein aus der Liste." promptTitle="Aktivstatus auswählen" prompt="Nur aktive Gerichte fließen in die Planung ein." type="list" errorStyle="stop">
      <formula1>Einstellungen!$F$2:$F$3</formula1>
    </dataValidation>
    <dataValidation sqref="E2:I101" showErrorMessage="1" showInputMessage="1" allowBlank="1" errorTitle="Ungültiger Preis oder Kostenwert" error="Bitte geben Sie eine Zahl zwischen 0 und 100.000 ein." promptTitle="Preis oder variable Kosten" prompt="Zulässig sind nicht negative Werte bis 100.000." type="decimal" errorStyle="stop" operator="between">
      <formula1>0</formula1>
      <formula2>100000</formula2>
    </dataValidation>
    <dataValidation sqref="M2:M101" showErrorMessage="1" showInputMessage="1" allowBlank="1" errorTitle="Ungültige Portionsmenge" error="Bitte geben Sie eine ganze Zahl zwischen 0 und 1.000.000 ein." promptTitle="Geplante Portionen" prompt="Zulässig sind ganze, nicht negative Mengen." type="whole" errorStyle="stop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2F6B4F"/>
    <outlinePr summaryBelow="1" summaryRight="1"/>
    <pageSetUpPr/>
  </sheetPr>
  <dimension ref="A1:G15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20" customWidth="1" min="4" max="4"/>
    <col width="20" customWidth="1" min="5" max="5"/>
    <col width="25" customWidth="1" min="6" max="6"/>
    <col width="19" customWidth="1" min="7" max="7"/>
  </cols>
  <sheetData>
    <row r="1" ht="27" customHeight="1">
      <c r="A1" s="1" t="inlineStr">
        <is>
          <t>Auswertung der Deckungsbeiträge</t>
        </is>
      </c>
    </row>
    <row r="2">
      <c r="B2" s="6" t="inlineStr">
        <is>
          <t>Aktive Gerichte</t>
        </is>
      </c>
      <c r="C2" s="7">
        <f>COUNTIF(Gerichte!$D$2:$D$101,"Ja")</f>
        <v/>
      </c>
    </row>
    <row r="3">
      <c r="B3" s="4" t="inlineStr">
        <is>
          <t>Geplante Portionen</t>
        </is>
      </c>
      <c r="C3" s="9">
        <f>SUMIFS(Gerichte!$M$2:$M$101,Gerichte!$D$2:$D$101,"Ja")</f>
        <v/>
      </c>
    </row>
    <row r="4">
      <c r="B4" s="6" t="inlineStr">
        <is>
          <t>Geplanter Umsatz</t>
        </is>
      </c>
      <c r="C4" s="10">
        <f>SUMPRODUCT((Gerichte!$D$2:$D$101="Ja")*Gerichte!$E$2:$E$101*Gerichte!$M$2:$M$101)</f>
        <v/>
      </c>
    </row>
    <row r="5">
      <c r="B5" s="4" t="inlineStr">
        <is>
          <t>Geplanter Deckungsbeitrag</t>
        </is>
      </c>
      <c r="C5" s="11">
        <f>SUM(Gerichte!$N$2:$N$101)</f>
        <v/>
      </c>
    </row>
    <row r="6">
      <c r="B6" s="6" t="inlineStr">
        <is>
          <t>Gewichtete Deckungsbeitragsquote</t>
        </is>
      </c>
      <c r="C6" s="12">
        <f>IFERROR(C5/C4,"")</f>
        <v/>
      </c>
    </row>
    <row r="7"/>
    <row r="8"/>
    <row r="9"/>
    <row r="10" ht="38" customHeight="1">
      <c r="A10" s="13" t="inlineStr">
        <is>
          <t>Warengruppe</t>
        </is>
      </c>
      <c r="B10" s="13" t="inlineStr">
        <is>
          <t>Aktive Gerichte</t>
        </is>
      </c>
      <c r="C10" s="13" t="inlineStr">
        <is>
          <t>Ø Verkaufspreis</t>
        </is>
      </c>
      <c r="D10" s="13" t="inlineStr">
        <is>
          <t>Ø Deckungsbeitrag</t>
        </is>
      </c>
      <c r="E10" s="13" t="inlineStr">
        <is>
          <t>Geplante Portionen</t>
        </is>
      </c>
      <c r="F10" s="13" t="inlineStr">
        <is>
          <t>Geplanter Deckungsbeitrag</t>
        </is>
      </c>
      <c r="G10" s="13" t="inlineStr">
        <is>
          <t>Gewichtete Quote</t>
        </is>
      </c>
    </row>
    <row r="11">
      <c r="A11" s="17">
        <f>Einstellungen!D2</f>
        <v/>
      </c>
      <c r="B11" s="28">
        <f>COUNTIFS(Gerichte!$C$2:$C$101,A11,Gerichte!$D$2:$D$101,"Ja")</f>
        <v/>
      </c>
      <c r="C11" s="29">
        <f>IFERROR(AVERAGEIFS(Gerichte!$E$2:$E$101,Gerichte!$C$2:$C$101,A11,Gerichte!$D$2:$D$101,"Ja"),"")</f>
        <v/>
      </c>
      <c r="D11" s="29">
        <f>IFERROR(AVERAGEIFS(Gerichte!$K$2:$K$101,Gerichte!$C$2:$C$101,A11,Gerichte!$D$2:$D$101,"Ja"),"")</f>
        <v/>
      </c>
      <c r="E11" s="28">
        <f>SUMIFS(Gerichte!$M$2:$M$101,Gerichte!$C$2:$C$101,A11,Gerichte!$D$2:$D$101,"Ja")</f>
        <v/>
      </c>
      <c r="F11" s="29">
        <f>SUMIFS(Gerichte!$N$2:$N$101,Gerichte!$C$2:$C$101,A11,Gerichte!$D$2:$D$101,"Ja")</f>
        <v/>
      </c>
      <c r="G11" s="30">
        <f>IFERROR(F11/SUMPRODUCT((Gerichte!$C$2:$C$101=A11)*(Gerichte!$D$2:$D$101="Ja")*Gerichte!$E$2:$E$101*Gerichte!$M$2:$M$101),"")</f>
        <v/>
      </c>
    </row>
    <row r="12">
      <c r="A12" s="14">
        <f>Einstellungen!D3</f>
        <v/>
      </c>
      <c r="B12" s="31">
        <f>COUNTIFS(Gerichte!$C$2:$C$101,A12,Gerichte!$D$2:$D$101,"Ja")</f>
        <v/>
      </c>
      <c r="C12" s="32">
        <f>IFERROR(AVERAGEIFS(Gerichte!$E$2:$E$101,Gerichte!$C$2:$C$101,A12,Gerichte!$D$2:$D$101,"Ja"),"")</f>
        <v/>
      </c>
      <c r="D12" s="32">
        <f>IFERROR(AVERAGEIFS(Gerichte!$K$2:$K$101,Gerichte!$C$2:$C$101,A12,Gerichte!$D$2:$D$101,"Ja"),"")</f>
        <v/>
      </c>
      <c r="E12" s="31">
        <f>SUMIFS(Gerichte!$M$2:$M$101,Gerichte!$C$2:$C$101,A12,Gerichte!$D$2:$D$101,"Ja")</f>
        <v/>
      </c>
      <c r="F12" s="32">
        <f>SUMIFS(Gerichte!$N$2:$N$101,Gerichte!$C$2:$C$101,A12,Gerichte!$D$2:$D$101,"Ja")</f>
        <v/>
      </c>
      <c r="G12" s="33">
        <f>IFERROR(F12/SUMPRODUCT((Gerichte!$C$2:$C$101=A12)*(Gerichte!$D$2:$D$101="Ja")*Gerichte!$E$2:$E$101*Gerichte!$M$2:$M$101),"")</f>
        <v/>
      </c>
    </row>
    <row r="13">
      <c r="A13" s="17">
        <f>Einstellungen!D4</f>
        <v/>
      </c>
      <c r="B13" s="28">
        <f>COUNTIFS(Gerichte!$C$2:$C$101,A13,Gerichte!$D$2:$D$101,"Ja")</f>
        <v/>
      </c>
      <c r="C13" s="29">
        <f>IFERROR(AVERAGEIFS(Gerichte!$E$2:$E$101,Gerichte!$C$2:$C$101,A13,Gerichte!$D$2:$D$101,"Ja"),"")</f>
        <v/>
      </c>
      <c r="D13" s="29">
        <f>IFERROR(AVERAGEIFS(Gerichte!$K$2:$K$101,Gerichte!$C$2:$C$101,A13,Gerichte!$D$2:$D$101,"Ja"),"")</f>
        <v/>
      </c>
      <c r="E13" s="28">
        <f>SUMIFS(Gerichte!$M$2:$M$101,Gerichte!$C$2:$C$101,A13,Gerichte!$D$2:$D$101,"Ja")</f>
        <v/>
      </c>
      <c r="F13" s="29">
        <f>SUMIFS(Gerichte!$N$2:$N$101,Gerichte!$C$2:$C$101,A13,Gerichte!$D$2:$D$101,"Ja")</f>
        <v/>
      </c>
      <c r="G13" s="30">
        <f>IFERROR(F13/SUMPRODUCT((Gerichte!$C$2:$C$101=A13)*(Gerichte!$D$2:$D$101="Ja")*Gerichte!$E$2:$E$101*Gerichte!$M$2:$M$101),"")</f>
        <v/>
      </c>
    </row>
    <row r="14">
      <c r="A14" s="14">
        <f>Einstellungen!D5</f>
        <v/>
      </c>
      <c r="B14" s="31">
        <f>COUNTIFS(Gerichte!$C$2:$C$101,A14,Gerichte!$D$2:$D$101,"Ja")</f>
        <v/>
      </c>
      <c r="C14" s="32">
        <f>IFERROR(AVERAGEIFS(Gerichte!$E$2:$E$101,Gerichte!$C$2:$C$101,A14,Gerichte!$D$2:$D$101,"Ja"),"")</f>
        <v/>
      </c>
      <c r="D14" s="32">
        <f>IFERROR(AVERAGEIFS(Gerichte!$K$2:$K$101,Gerichte!$C$2:$C$101,A14,Gerichte!$D$2:$D$101,"Ja"),"")</f>
        <v/>
      </c>
      <c r="E14" s="31">
        <f>SUMIFS(Gerichte!$M$2:$M$101,Gerichte!$C$2:$C$101,A14,Gerichte!$D$2:$D$101,"Ja")</f>
        <v/>
      </c>
      <c r="F14" s="32">
        <f>SUMIFS(Gerichte!$N$2:$N$101,Gerichte!$C$2:$C$101,A14,Gerichte!$D$2:$D$101,"Ja")</f>
        <v/>
      </c>
      <c r="G14" s="33">
        <f>IFERROR(F14/SUMPRODUCT((Gerichte!$C$2:$C$101=A14)*(Gerichte!$D$2:$D$101="Ja")*Gerichte!$E$2:$E$101*Gerichte!$M$2:$M$101),"")</f>
        <v/>
      </c>
    </row>
    <row r="15">
      <c r="A15" s="17">
        <f>Einstellungen!D6</f>
        <v/>
      </c>
      <c r="B15" s="28">
        <f>COUNTIFS(Gerichte!$C$2:$C$101,A15,Gerichte!$D$2:$D$101,"Ja")</f>
        <v/>
      </c>
      <c r="C15" s="29">
        <f>IFERROR(AVERAGEIFS(Gerichte!$E$2:$E$101,Gerichte!$C$2:$C$101,A15,Gerichte!$D$2:$D$101,"Ja"),"")</f>
        <v/>
      </c>
      <c r="D15" s="29">
        <f>IFERROR(AVERAGEIFS(Gerichte!$K$2:$K$101,Gerichte!$C$2:$C$101,A15,Gerichte!$D$2:$D$101,"Ja"),"")</f>
        <v/>
      </c>
      <c r="E15" s="28">
        <f>SUMIFS(Gerichte!$M$2:$M$101,Gerichte!$C$2:$C$101,A15,Gerichte!$D$2:$D$101,"Ja")</f>
        <v/>
      </c>
      <c r="F15" s="29">
        <f>SUMIFS(Gerichte!$N$2:$N$101,Gerichte!$C$2:$C$101,A15,Gerichte!$D$2:$D$101,"Ja")</f>
        <v/>
      </c>
      <c r="G15" s="30">
        <f>IFERROR(F15/SUMPRODUCT((Gerichte!$C$2:$C$101=A15)*(Gerichte!$D$2:$D$101="Ja")*Gerichte!$E$2:$E$101*Gerichte!$M$2:$M$101),"")</f>
        <v/>
      </c>
    </row>
  </sheetData>
  <autoFilter ref="A10:G15"/>
  <mergeCells count="1">
    <mergeCell ref="A1:G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Gastronomiebetrieb</dc:creator>
  <dc:title xmlns:dc="http://purl.org/dc/elements/1.1/">Deckungsbeitragskalkulation Gastronomie</dc:title>
  <dc:description xmlns:dc="http://purl.org/dc/elements/1.1/">Kalkulation mit ausschließlich fiktiven Beispieldaten</dc:description>
  <dc:subject xmlns:dc="http://purl.org/dc/elements/1.1/">Interner Vergleich von Gerichten und Warengruppen</dc:subject>
  <dcterms:created xmlns:dcterms="http://purl.org/dc/terms/" xmlns:xsi="http://www.w3.org/2001/XMLSchema-instance" xsi:type="dcterms:W3CDTF">2026-09-08T10:36:33Z</dcterms:created>
  <dcterms:modified xmlns:dcterms="http://purl.org/dc/terms/" xmlns:xsi="http://www.w3.org/2001/XMLSchema-instance" xsi:type="dcterms:W3CDTF">2026-09-08T10:36:33Z</dcterms:modified>
</cp:coreProperties>
</file>