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uftrag" sheetId="2" state="visible" r:id="rId2"/>
    <sheet xmlns:r="http://schemas.openxmlformats.org/officeDocument/2006/relationships" name="Buffetposition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2" hidden="1">'Buffetpositionen'!$A$4:$L$104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407]"/>
    <numFmt numFmtId="166" formatCode="0.0%"/>
    <numFmt numFmtId="167" formatCode="0.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59636E"/>
      <sz val="9"/>
    </font>
    <font>
      <name val="Calibri"/>
      <b val="1"/>
      <color rgb="00FFFFFF"/>
      <sz val="11"/>
    </font>
    <font>
      <name val="Calibri"/>
      <b val="1"/>
      <color rgb="00243447"/>
      <sz val="10"/>
    </font>
    <font>
      <name val="Calibri"/>
      <color rgb="00243447"/>
      <sz val="10"/>
    </font>
    <font>
      <name val="Calibri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F5F1E7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167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 je Kategorie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'Übersicht'!F4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'Übersicht'!$E$5:$E$11</f>
            </numRef>
          </cat>
          <val>
            <numRef>
              <f>'Übersicht'!$F$5:$F$11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Vorlagenredaktion</author>
  </authors>
  <commentList>
    <comment ref="G4" authorId="0" shapeId="0">
      <text>
        <t>Berechnung aus Menge je Gast in Spalte E, Gästezahl in Auftrag!B6, Gästereserve in Parameter!B4 und optionalem Schwund in Spalte F. Fehlen Bezeichnung, Menge oder Gästezahl, bleibt die Zelle leer.</t>
      </text>
    </comment>
    <comment ref="I4" authorId="0" shapeId="0">
      <text>
        <t>Planmenge aus Spalte G mal Einkaufspreis aus Spalte H. Bei Status Storniert wird 0,00 € angesetzt. Bei fehlenden Pflichtangaben bleibt die Zelle leer.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N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1" customWidth="1" min="2" max="2"/>
    <col width="17" customWidth="1" min="3" max="3"/>
    <col width="37" customWidth="1" min="4" max="4"/>
    <col width="18" customWidth="1" min="5" max="5"/>
    <col width="17" customWidth="1" min="6" max="6"/>
    <col width="13" customWidth="1" min="7" max="7"/>
    <col width="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7" customHeight="1">
      <c r="A1" s="1" t="inlineStr">
        <is>
          <t>Buffet-Kalkulation Gastronomie</t>
        </is>
      </c>
    </row>
    <row r="2" ht="27" customHeight="1">
      <c r="A2" s="2" t="inlineStr">
        <is>
          <t>Kennzahlen für ein einzelnes fiktives Buffet; alle Preisangaben sind Netto-Planwerte.</t>
        </is>
      </c>
    </row>
    <row r="3" ht="30" customHeight="1">
      <c r="A3" s="3" t="inlineStr">
        <is>
          <t>Kennzahl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Einordnung</t>
        </is>
      </c>
      <c r="E3" s="4" t="inlineStr">
        <is>
          <t>Kosten nach Kategorie</t>
        </is>
      </c>
      <c r="F3" s="4" t="n"/>
      <c r="G3" s="4" t="n"/>
    </row>
    <row r="4" ht="23" customHeight="1">
      <c r="A4" s="5" t="inlineStr">
        <is>
          <t>Buffetbezeichnung</t>
        </is>
      </c>
      <c r="B4" s="6">
        <f>IF('Auftrag'!$B$4="","",'Auftrag'!$B$4)</f>
        <v/>
      </c>
      <c r="C4" s="7" t="inlineStr"/>
      <c r="D4" s="7" t="inlineStr">
        <is>
          <t>Eingabe aus dem Blatt Auftrag</t>
        </is>
      </c>
      <c r="E4" s="3" t="inlineStr">
        <is>
          <t>Kategorie</t>
        </is>
      </c>
      <c r="F4" s="3" t="inlineStr">
        <is>
          <t>Kosten</t>
        </is>
      </c>
      <c r="G4" s="3" t="inlineStr">
        <is>
          <t>Anteil</t>
        </is>
      </c>
    </row>
    <row r="5" ht="23" customHeight="1">
      <c r="A5" s="8" t="inlineStr">
        <is>
          <t>Kalkulationsstand</t>
        </is>
      </c>
      <c r="B5" s="32" t="n">
        <v>46273</v>
      </c>
      <c r="C5" s="10" t="inlineStr">
        <is>
          <t>Datum</t>
        </is>
      </c>
      <c r="D5" s="10" t="inlineStr">
        <is>
          <t>Erstellungsdatum der Datei</t>
        </is>
      </c>
      <c r="E5" s="10" t="inlineStr">
        <is>
          <t>Vorspeise</t>
        </is>
      </c>
      <c r="F5" s="33">
        <f>IF($B$9=0,"",SUMIF('Buffetpositionen'!$B$5:$B$104,E5,'Buffetpositionen'!$I$5:$I$104))</f>
        <v/>
      </c>
      <c r="G5" s="34">
        <f>IFERROR(F5/$B$10,"")</f>
        <v/>
      </c>
    </row>
    <row r="6" ht="23" customHeight="1">
      <c r="A6" s="5" t="inlineStr">
        <is>
          <t>Veranstaltungstermin</t>
        </is>
      </c>
      <c r="B6" s="35">
        <f>IF('Auftrag'!$B$5="","",'Auftrag'!$B$5)</f>
        <v/>
      </c>
      <c r="C6" s="7" t="inlineStr">
        <is>
          <t>Datum</t>
        </is>
      </c>
      <c r="D6" s="7" t="inlineStr">
        <is>
          <t>Eingabe aus dem Blatt Auftrag</t>
        </is>
      </c>
      <c r="E6" s="7" t="inlineStr">
        <is>
          <t>Hauptspeise</t>
        </is>
      </c>
      <c r="F6" s="36">
        <f>IF($B$9=0,"",SUMIF('Buffetpositionen'!$B$5:$B$104,E6,'Buffetpositionen'!$I$5:$I$104))</f>
        <v/>
      </c>
      <c r="G6" s="37">
        <f>IFERROR(F6/$B$10,"")</f>
        <v/>
      </c>
    </row>
    <row r="7" ht="23" customHeight="1">
      <c r="A7" s="8" t="inlineStr">
        <is>
          <t>Tage bis Termin</t>
        </is>
      </c>
      <c r="B7" s="16">
        <f>IF(OR(B5="",B6=""),"",B6-B5)</f>
        <v/>
      </c>
      <c r="C7" s="10" t="inlineStr">
        <is>
          <t>Tage</t>
        </is>
      </c>
      <c r="D7" s="10" t="inlineStr">
        <is>
          <t>Veranstaltungstermin minus Kalkulationsstand</t>
        </is>
      </c>
      <c r="E7" s="10" t="inlineStr">
        <is>
          <t>Beilage</t>
        </is>
      </c>
      <c r="F7" s="33">
        <f>IF($B$9=0,"",SUMIF('Buffetpositionen'!$B$5:$B$104,E7,'Buffetpositionen'!$I$5:$I$104))</f>
        <v/>
      </c>
      <c r="G7" s="34">
        <f>IFERROR(F7/$B$10,"")</f>
        <v/>
      </c>
    </row>
    <row r="8" ht="23" customHeight="1">
      <c r="A8" s="5" t="inlineStr">
        <is>
          <t>Gäste geplant</t>
        </is>
      </c>
      <c r="B8" s="17">
        <f>IF('Auftrag'!$B$6="","",'Auftrag'!$B$6)</f>
        <v/>
      </c>
      <c r="C8" s="7" t="inlineStr">
        <is>
          <t>Personen</t>
        </is>
      </c>
      <c r="D8" s="7" t="inlineStr">
        <is>
          <t>Planungsgröße aus dem Blatt Auftrag</t>
        </is>
      </c>
      <c r="E8" s="7" t="inlineStr">
        <is>
          <t>Salat</t>
        </is>
      </c>
      <c r="F8" s="36">
        <f>IF($B$9=0,"",SUMIF('Buffetpositionen'!$B$5:$B$104,E8,'Buffetpositionen'!$I$5:$I$104))</f>
        <v/>
      </c>
      <c r="G8" s="37">
        <f>IFERROR(F8/$B$10,"")</f>
        <v/>
      </c>
    </row>
    <row r="9" ht="23" customHeight="1">
      <c r="A9" s="8" t="inlineStr">
        <is>
          <t>Kalkulierte Positionen</t>
        </is>
      </c>
      <c r="B9" s="16">
        <f>COUNTIF('Buffetpositionen'!$C$5:$C$104,"&lt;&gt;")</f>
        <v/>
      </c>
      <c r="C9" s="10" t="inlineStr">
        <is>
          <t>Positionen</t>
        </is>
      </c>
      <c r="D9" s="10" t="inlineStr">
        <is>
          <t>Ausgefüllte Bezeichnungen in Spalte C</t>
        </is>
      </c>
      <c r="E9" s="10" t="inlineStr">
        <is>
          <t>Dessert</t>
        </is>
      </c>
      <c r="F9" s="33">
        <f>IF($B$9=0,"",SUMIF('Buffetpositionen'!$B$5:$B$104,E9,'Buffetpositionen'!$I$5:$I$104))</f>
        <v/>
      </c>
      <c r="G9" s="34">
        <f>IFERROR(F9/$B$10,"")</f>
        <v/>
      </c>
    </row>
    <row r="10" ht="23" customHeight="1">
      <c r="A10" s="5" t="inlineStr">
        <is>
          <t>Wareneinsatz gesamt</t>
        </is>
      </c>
      <c r="B10" s="36">
        <f>IF(B9=0,"",SUM('Buffetpositionen'!$I$5:$I$104))</f>
        <v/>
      </c>
      <c r="C10" s="7" t="inlineStr">
        <is>
          <t>Euro</t>
        </is>
      </c>
      <c r="D10" s="7" t="inlineStr">
        <is>
          <t>Summe der Positionskosten aus Spalte I</t>
        </is>
      </c>
      <c r="E10" s="7" t="inlineStr">
        <is>
          <t>Brot</t>
        </is>
      </c>
      <c r="F10" s="36">
        <f>IF($B$9=0,"",SUMIF('Buffetpositionen'!$B$5:$B$104,E10,'Buffetpositionen'!$I$5:$I$104))</f>
        <v/>
      </c>
      <c r="G10" s="37">
        <f>IFERROR(F10/$B$10,"")</f>
        <v/>
      </c>
    </row>
    <row r="11" ht="23" customHeight="1">
      <c r="A11" s="8" t="inlineStr">
        <is>
          <t>Wareneinsatz je Gast</t>
        </is>
      </c>
      <c r="B11" s="33">
        <f>IFERROR(B10/B8,"")</f>
        <v/>
      </c>
      <c r="C11" s="10" t="inlineStr">
        <is>
          <t>Euro je Gast</t>
        </is>
      </c>
      <c r="D11" s="10" t="inlineStr">
        <is>
          <t>Wareneinsatz gesamt geteilt durch Gästezahl</t>
        </is>
      </c>
      <c r="E11" s="10" t="inlineStr">
        <is>
          <t>Sonstiges</t>
        </is>
      </c>
      <c r="F11" s="33">
        <f>IF($B$9=0,"",SUMIF('Buffetpositionen'!$B$5:$B$104,E11,'Buffetpositionen'!$I$5:$I$104))</f>
        <v/>
      </c>
      <c r="G11" s="34">
        <f>IFERROR(F11/$B$10,"")</f>
        <v/>
      </c>
    </row>
    <row r="12" ht="23" customHeight="1">
      <c r="A12" s="5" t="inlineStr">
        <is>
          <t>Sonstige Kosten gesamt</t>
        </is>
      </c>
      <c r="B12" s="36">
        <f>IF(OR(B8="",'Parameter'!$B$6="",'Parameter'!$B$7=""),"",B8*'Parameter'!$B$6+'Parameter'!$B$7)</f>
        <v/>
      </c>
      <c r="C12" s="7" t="inlineStr">
        <is>
          <t>Euro</t>
        </is>
      </c>
      <c r="D12" s="7" t="inlineStr">
        <is>
          <t>Kosten je Gast plus fixe Kostenannahme</t>
        </is>
      </c>
    </row>
    <row r="13" ht="23" customHeight="1">
      <c r="A13" s="8" t="inlineStr">
        <is>
          <t>Kalkulierte Gesamtkosten</t>
        </is>
      </c>
      <c r="B13" s="33">
        <f>IF(OR(B10="",B12=""),"",B10+B12)</f>
        <v/>
      </c>
      <c r="C13" s="10" t="inlineStr">
        <is>
          <t>Euro</t>
        </is>
      </c>
      <c r="D13" s="10" t="inlineStr">
        <is>
          <t>Wareneinsatz plus sonstige Kosten</t>
        </is>
      </c>
    </row>
    <row r="14" ht="23" customHeight="1">
      <c r="A14" s="5" t="inlineStr">
        <is>
          <t>Verkaufspreis je Gast</t>
        </is>
      </c>
      <c r="B14" s="36">
        <f>IF('Auftrag'!$B$7="","",'Auftrag'!$B$7)</f>
        <v/>
      </c>
      <c r="C14" s="7" t="inlineStr">
        <is>
          <t>Euro je Gast</t>
        </is>
      </c>
      <c r="D14" s="7" t="inlineStr">
        <is>
          <t>Netto-Planpreis aus dem Blatt Auftrag</t>
        </is>
      </c>
    </row>
    <row r="15" ht="23" customHeight="1">
      <c r="A15" s="8" t="inlineStr">
        <is>
          <t>Geplanter Netto-Umsatz</t>
        </is>
      </c>
      <c r="B15" s="33">
        <f>IF(OR(B14="",B8=""),"",B14*B8)</f>
        <v/>
      </c>
      <c r="C15" s="10" t="inlineStr">
        <is>
          <t>Euro</t>
        </is>
      </c>
      <c r="D15" s="10" t="inlineStr">
        <is>
          <t>Verkaufspreis je Gast mal Gästezahl</t>
        </is>
      </c>
    </row>
    <row r="16" ht="23" customHeight="1">
      <c r="A16" s="5" t="inlineStr">
        <is>
          <t>Kalkulierter Deckungsbeitrag</t>
        </is>
      </c>
      <c r="B16" s="36">
        <f>IF(OR(B15="",B13=""),"",B15-B13)</f>
        <v/>
      </c>
      <c r="C16" s="7" t="inlineStr">
        <is>
          <t>Euro</t>
        </is>
      </c>
      <c r="D16" s="7" t="inlineStr">
        <is>
          <t>Umsatz minus kalkulierte Gesamtkosten</t>
        </is>
      </c>
    </row>
    <row r="17" ht="23" customHeight="1">
      <c r="A17" s="8" t="inlineStr">
        <is>
          <t>Kalkulierte Wareneinsatzquote</t>
        </is>
      </c>
      <c r="B17" s="34">
        <f>IFERROR(B10/B15,"")</f>
        <v/>
      </c>
      <c r="C17" s="10" t="inlineStr">
        <is>
          <t>Prozent</t>
        </is>
      </c>
      <c r="D17" s="10" t="inlineStr">
        <is>
          <t>Wareneinsatz geteilt durch Netto-Umsatz</t>
        </is>
      </c>
    </row>
    <row r="18" ht="23" customHeight="1">
      <c r="A18" s="5" t="inlineStr">
        <is>
          <t>Ziel-Wareneinsatzquote</t>
        </is>
      </c>
      <c r="B18" s="37">
        <f>IF('Parameter'!$B$5="","",'Parameter'!$B$5)</f>
        <v/>
      </c>
      <c r="C18" s="7" t="inlineStr">
        <is>
          <t>Prozent</t>
        </is>
      </c>
      <c r="D18" s="7" t="inlineStr">
        <is>
          <t>Veränderbare Zielannahme</t>
        </is>
      </c>
    </row>
    <row r="19" ht="23" customHeight="1">
      <c r="A19" s="8" t="inlineStr">
        <is>
          <t>Abweichung zur Zielquote</t>
        </is>
      </c>
      <c r="B19" s="34">
        <f>IF(OR(B17="",B18=""),"",B17-B18)</f>
        <v/>
      </c>
      <c r="C19" s="10" t="inlineStr">
        <is>
          <t>Prozentpunkte</t>
        </is>
      </c>
      <c r="D19" s="10" t="inlineStr">
        <is>
          <t>Kalkulierte Quote minus Zielquote</t>
        </is>
      </c>
    </row>
    <row r="20" ht="23" customHeight="1">
      <c r="A20" s="5" t="inlineStr">
        <is>
          <t>Mindestpreis nur nach Zielquote</t>
        </is>
      </c>
      <c r="B20" s="36">
        <f>IFERROR(B11/B18,"")</f>
        <v/>
      </c>
      <c r="C20" s="7" t="inlineStr">
        <is>
          <t>Euro je Gast</t>
        </is>
      </c>
      <c r="D20" s="7" t="inlineStr">
        <is>
          <t>Berücksichtigt nur den Wareneinsatz</t>
        </is>
      </c>
    </row>
    <row r="21" ht="23" customHeight="1">
      <c r="A21" s="8" t="inlineStr">
        <is>
          <t>Unvollständige Positionen</t>
        </is>
      </c>
      <c r="B21" s="16">
        <f>SUMPRODUCT(--((('Buffetpositionen'!$A$5:$A$104&lt;&gt;"")+('Buffetpositionen'!$B$5:$B$104&lt;&gt;"")+('Buffetpositionen'!$C$5:$C$104&lt;&gt;"")+('Buffetpositionen'!$D$5:$D$104&lt;&gt;"")+('Buffetpositionen'!$E$5:$E$104&lt;&gt;"")+('Buffetpositionen'!$F$5:$F$104&lt;&gt;"")+('Buffetpositionen'!$H$5:$H$104&lt;&gt;"")+('Buffetpositionen'!$J$5:$J$104&lt;&gt;"")+('Buffetpositionen'!$K$5:$K$104&lt;&gt;"")+('Buffetpositionen'!$L$5:$L$104&lt;&gt;""))&gt;0),--((('Buffetpositionen'!$B$5:$B$104="")+('Buffetpositionen'!$C$5:$C$104="")+('Buffetpositionen'!$D$5:$D$104="")+('Buffetpositionen'!$E$5:$E$104="")+('Buffetpositionen'!$H$5:$H$104="")+('Buffetpositionen'!$K$5:$K$104=""))&gt;0))</f>
        <v/>
      </c>
      <c r="C21" s="10" t="inlineStr">
        <is>
          <t>Positionen</t>
        </is>
      </c>
      <c r="D21" s="10" t="inlineStr">
        <is>
          <t>Prüft Pflichtangaben in den vorbereiteten Zeilen</t>
        </is>
      </c>
    </row>
    <row r="22" ht="38" customHeight="1">
      <c r="A22" s="5" t="inlineStr">
        <is>
          <t>Kalkulatorischer Status</t>
        </is>
      </c>
      <c r="B22" s="7">
        <f>IF(B21&gt;0,"Prüfen: "&amp;B21&amp;" Position(en) unvollständig.",IF(OR(B17="",B18=""),"Prüfen: Preis, Gästezahl und Zielquote ergänzen.",IF(B7&lt;0,"Warnung: Termin liegt vor dem Kalkulationsstand.",IF(B19&gt;0,"Warnung: Wareneinsatzquote liegt über dem Zielwert.","Keine kalkulatorische Warnung."))))</f>
        <v/>
      </c>
      <c r="C22" s="7" t="inlineStr"/>
      <c r="D22" s="7" t="inlineStr">
        <is>
          <t>Hinweis für die weitere Bearbeitung</t>
        </is>
      </c>
    </row>
  </sheetData>
  <mergeCells count="1">
    <mergeCell ref="A1:N1"/>
  </mergeCells>
  <conditionalFormatting sqref="B19">
    <cfRule type="expression" priority="1" dxfId="0">
      <formula>AND($B19&lt;&gt;"",$B19&gt;0)</formula>
    </cfRule>
  </conditionalFormatting>
  <conditionalFormatting sqref="B22">
    <cfRule type="expression" priority="2" dxfId="0">
      <formula>OR(LEFT($B22,7)="Warnung",LEFT($B22,6)="Prüfen")</formula>
    </cfRule>
    <cfRule type="expression" priority="3" dxfId="1">
      <formula>$B22="Keine kalkulatorische Warnung."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D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8" customWidth="1" min="3" max="3"/>
    <col width="55" customWidth="1" min="4" max="4"/>
  </cols>
  <sheetData>
    <row r="1" ht="27" customHeight="1">
      <c r="A1" s="1" t="inlineStr">
        <is>
          <t>Auftrag und Veranstaltungsrahmen</t>
        </is>
      </c>
    </row>
    <row r="2" ht="27" customHeight="1">
      <c r="A2" s="2" t="inlineStr">
        <is>
          <t>Gelbe Zellen sind bearbeitbar; alle Angaben beziehen sich auf einen eindeutig fiktiven Vorgang.</t>
        </is>
      </c>
    </row>
    <row r="3" ht="30" customHeight="1">
      <c r="A3" s="3" t="inlineStr">
        <is>
          <t>Eingabe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Erläuterung</t>
        </is>
      </c>
    </row>
    <row r="4" ht="25" customHeight="1">
      <c r="A4" s="5" t="inlineStr">
        <is>
          <t>Buffetbezeichnung</t>
        </is>
      </c>
      <c r="B4" s="18" t="inlineStr">
        <is>
          <t>Buffet Morgenrot – fiktiv</t>
        </is>
      </c>
      <c r="C4" s="7" t="inlineStr"/>
      <c r="D4" s="7" t="inlineStr">
        <is>
          <t>Freie interne Bezeichnung</t>
        </is>
      </c>
    </row>
    <row r="5" ht="25" customHeight="1">
      <c r="A5" s="8" t="inlineStr">
        <is>
          <t>Veranstaltungstermin</t>
        </is>
      </c>
      <c r="B5" s="38" t="n">
        <v>46308</v>
      </c>
      <c r="C5" s="10" t="inlineStr">
        <is>
          <t>Datum</t>
        </is>
      </c>
      <c r="D5" s="10" t="inlineStr">
        <is>
          <t>Geplanter Termin</t>
        </is>
      </c>
    </row>
    <row r="6" ht="25" customHeight="1">
      <c r="A6" s="5" t="inlineStr">
        <is>
          <t>Gästezahl</t>
        </is>
      </c>
      <c r="B6" s="20" t="n">
        <v>80</v>
      </c>
      <c r="C6" s="7" t="inlineStr">
        <is>
          <t>Personen</t>
        </is>
      </c>
      <c r="D6" s="7" t="inlineStr">
        <is>
          <t>Planungsgröße für alle Mengenformeln</t>
        </is>
      </c>
    </row>
    <row r="7" ht="25" customHeight="1">
      <c r="A7" s="8" t="inlineStr">
        <is>
          <t>Netto-Verkaufspreis je Gast</t>
        </is>
      </c>
      <c r="B7" s="39" t="n">
        <v>42</v>
      </c>
      <c r="C7" s="10" t="inlineStr">
        <is>
          <t>Euro je Gast</t>
        </is>
      </c>
      <c r="D7" s="10" t="inlineStr">
        <is>
          <t>Frei veränderbarer Planpreis ohne Steuerberatung</t>
        </is>
      </c>
    </row>
  </sheetData>
  <mergeCells count="1">
    <mergeCell ref="A1:D1"/>
  </mergeCells>
  <dataValidations count="3">
    <dataValidation sqref="B5" showErrorMessage="1" showInputMessage="1" allowBlank="0" errorTitle="Ungültiges Datum" error="Bitte ein Datum im vorgesehenen Planungszeitraum eingeben." type="date" operator="between">
      <formula1>DATE(2025,1,1)</formula1>
      <formula2>DATE(2031,12,31)</formula2>
    </dataValidation>
    <dataValidation sqref="B6" showErrorMessage="1" showInputMessage="1" allowBlank="0" errorTitle="Ungültige Gästezahl" error="Bitte eine ganze Gästezahl zwischen 1 und 5.000 eingeben." type="whole" operator="between">
      <formula1>1</formula1>
      <formula2>5000</formula2>
    </dataValidation>
    <dataValidation sqref="B7" showErrorMessage="1" showInputMessage="1" allowBlank="0" errorTitle="Ungültiger Planpreis" error="Bitte einen positiven Netto-Planpreis eingeben." type="decimal" operator="between">
      <formula1>0.01</formula1>
      <formula2>10000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31" customWidth="1" min="3" max="3"/>
    <col width="12" customWidth="1" min="4" max="4"/>
    <col width="16" customWidth="1" min="5" max="5"/>
    <col width="18" customWidth="1" min="6" max="6"/>
    <col width="21" customWidth="1" min="7" max="7"/>
    <col width="22" customWidth="1" min="8" max="8"/>
    <col width="18" customWidth="1" min="9" max="9"/>
    <col width="29" customWidth="1" min="10" max="10"/>
    <col width="15" customWidth="1" min="11" max="11"/>
    <col width="35" customWidth="1" min="12" max="12"/>
  </cols>
  <sheetData>
    <row r="1" ht="27" customHeight="1">
      <c r="A1" s="1" t="inlineStr">
        <is>
          <t>Buffetpositionen</t>
        </is>
      </c>
    </row>
    <row r="2" ht="27" customHeight="1">
      <c r="A2" s="2" t="inlineStr">
        <is>
          <t>Mengen je Gast und Einkaufspreise erfassen; Planmenge und Positionskosten werden automatisch berechnet.</t>
        </is>
      </c>
    </row>
    <row r="3"/>
    <row r="4" ht="30" customHeight="1">
      <c r="A4" s="3" t="inlineStr">
        <is>
          <t>Positions-ID</t>
        </is>
      </c>
      <c r="B4" s="3" t="inlineStr">
        <is>
          <t>Kategorie</t>
        </is>
      </c>
      <c r="C4" s="3" t="inlineStr">
        <is>
          <t>Buffetbestandteil</t>
        </is>
      </c>
      <c r="D4" s="3" t="inlineStr">
        <is>
          <t>Einheit</t>
        </is>
      </c>
      <c r="E4" s="3" t="inlineStr">
        <is>
          <t>Menge je Gast</t>
        </is>
      </c>
      <c r="F4" s="3" t="inlineStr">
        <is>
          <t>Schwund-Zuschlag</t>
        </is>
      </c>
      <c r="G4" s="3" t="inlineStr">
        <is>
          <t>Planmenge inkl. Reserve</t>
        </is>
      </c>
      <c r="H4" s="3" t="inlineStr">
        <is>
          <t>Einkaufspreis je Einheit</t>
        </is>
      </c>
      <c r="I4" s="3" t="inlineStr">
        <is>
          <t>Positionskosten</t>
        </is>
      </c>
      <c r="J4" s="3" t="inlineStr">
        <is>
          <t>Fiktive Zuständigkeit</t>
        </is>
      </c>
      <c r="K4" s="3" t="inlineStr">
        <is>
          <t>Status</t>
        </is>
      </c>
      <c r="L4" s="3" t="inlineStr">
        <is>
          <t>Hinweis</t>
        </is>
      </c>
    </row>
    <row r="5" ht="22" customHeight="1">
      <c r="A5" s="22" t="inlineStr">
        <is>
          <t>BUF-001</t>
        </is>
      </c>
      <c r="B5" s="23" t="inlineStr">
        <is>
          <t>Vorspeise</t>
        </is>
      </c>
      <c r="C5" s="23" t="inlineStr">
        <is>
          <t>Geröstetes Marktgemüse</t>
        </is>
      </c>
      <c r="D5" s="22" t="inlineStr">
        <is>
          <t>kg</t>
        </is>
      </c>
      <c r="E5" s="40" t="n">
        <v>0.08</v>
      </c>
      <c r="F5" s="41" t="n">
        <v>0.05</v>
      </c>
      <c r="G5" s="42">
        <f>IF(OR($C5="",$E5="",'Auftrag'!$B$6=""),"",$E5*'Auftrag'!$B$6*(1+IF('Parameter'!$B$4="",0,'Parameter'!$B$4))*(1+IF($F5="",0,$F5)))</f>
        <v/>
      </c>
      <c r="H5" s="39" t="n">
        <v>8.4</v>
      </c>
      <c r="I5" s="33">
        <f>IF(OR($C5="",$G5="",$H5="",$K5=""),"",IF($K5="Storniert",0,$G5*$H5))</f>
        <v/>
      </c>
      <c r="J5" s="23" t="inlineStr">
        <is>
          <t>Fiktives Team Kupferkessel</t>
        </is>
      </c>
      <c r="K5" s="22" t="inlineStr">
        <is>
          <t>Bestätigt</t>
        </is>
      </c>
      <c r="L5" s="23" t="inlineStr">
        <is>
          <t>Kalt auf Platten anrichten</t>
        </is>
      </c>
    </row>
    <row r="6" ht="22" customHeight="1">
      <c r="A6" s="22" t="inlineStr">
        <is>
          <t>BUF-002</t>
        </is>
      </c>
      <c r="B6" s="23" t="inlineStr">
        <is>
          <t>Vorspeise</t>
        </is>
      </c>
      <c r="C6" s="23" t="inlineStr">
        <is>
          <t>Kräutercreme</t>
        </is>
      </c>
      <c r="D6" s="22" t="inlineStr">
        <is>
          <t>kg</t>
        </is>
      </c>
      <c r="E6" s="40" t="n">
        <v>0.04</v>
      </c>
      <c r="F6" s="41" t="n">
        <v>0.03</v>
      </c>
      <c r="G6" s="43">
        <f>IF(OR($C6="",$E6="",'Auftrag'!$B$6=""),"",$E6*'Auftrag'!$B$6*(1+IF('Parameter'!$B$4="",0,'Parameter'!$B$4))*(1+IF($F6="",0,$F6)))</f>
        <v/>
      </c>
      <c r="H6" s="39" t="n">
        <v>7.8</v>
      </c>
      <c r="I6" s="36">
        <f>IF(OR($C6="",$G6="",$H6="",$K6=""),"",IF($K6="Storniert",0,$G6*$H6))</f>
        <v/>
      </c>
      <c r="J6" s="23" t="inlineStr">
        <is>
          <t>Fiktives Team Kupferkessel</t>
        </is>
      </c>
      <c r="K6" s="22" t="inlineStr">
        <is>
          <t>Bestätigt</t>
        </is>
      </c>
      <c r="L6" s="23" t="inlineStr">
        <is>
          <t>In kleinen Schalen bereitstellen</t>
        </is>
      </c>
    </row>
    <row r="7" ht="22" customHeight="1">
      <c r="A7" s="22" t="inlineStr">
        <is>
          <t>BUF-003</t>
        </is>
      </c>
      <c r="B7" s="23" t="inlineStr">
        <is>
          <t>Hauptspeise</t>
        </is>
      </c>
      <c r="C7" s="23" t="inlineStr">
        <is>
          <t>Rosmarinbraten</t>
        </is>
      </c>
      <c r="D7" s="22" t="inlineStr">
        <is>
          <t>kg</t>
        </is>
      </c>
      <c r="E7" s="40" t="n">
        <v>0.22</v>
      </c>
      <c r="F7" s="41" t="n">
        <v>0.08</v>
      </c>
      <c r="G7" s="42">
        <f>IF(OR($C7="",$E7="",'Auftrag'!$B$6=""),"",$E7*'Auftrag'!$B$6*(1+IF('Parameter'!$B$4="",0,'Parameter'!$B$4))*(1+IF($F7="",0,$F7)))</f>
        <v/>
      </c>
      <c r="H7" s="39" t="n">
        <v>14.8</v>
      </c>
      <c r="I7" s="33">
        <f>IF(OR($C7="",$G7="",$H7="",$K7=""),"",IF($K7="Storniert",0,$G7*$H7))</f>
        <v/>
      </c>
      <c r="J7" s="23" t="inlineStr">
        <is>
          <t>Fiktives Team Morgenstern</t>
        </is>
      </c>
      <c r="K7" s="22" t="inlineStr">
        <is>
          <t>Angefragt</t>
        </is>
      </c>
      <c r="L7" s="23" t="inlineStr">
        <is>
          <t>Warmhaltebehälter einplanen</t>
        </is>
      </c>
    </row>
    <row r="8" ht="22" customHeight="1">
      <c r="A8" s="22" t="inlineStr">
        <is>
          <t>BUF-004</t>
        </is>
      </c>
      <c r="B8" s="23" t="inlineStr">
        <is>
          <t>Hauptspeise</t>
        </is>
      </c>
      <c r="C8" s="23" t="inlineStr">
        <is>
          <t>Pilzragout</t>
        </is>
      </c>
      <c r="D8" s="22" t="inlineStr">
        <is>
          <t>kg</t>
        </is>
      </c>
      <c r="E8" s="40" t="n">
        <v>0.18</v>
      </c>
      <c r="F8" s="41" t="n">
        <v>0.06</v>
      </c>
      <c r="G8" s="43">
        <f>IF(OR($C8="",$E8="",'Auftrag'!$B$6=""),"",$E8*'Auftrag'!$B$6*(1+IF('Parameter'!$B$4="",0,'Parameter'!$B$4))*(1+IF($F8="",0,$F8)))</f>
        <v/>
      </c>
      <c r="H8" s="39" t="n">
        <v>9.6</v>
      </c>
      <c r="I8" s="36">
        <f>IF(OR($C8="",$G8="",$H8="",$K8=""),"",IF($K8="Storniert",0,$G8*$H8))</f>
        <v/>
      </c>
      <c r="J8" s="23" t="inlineStr">
        <is>
          <t>Fiktives Team Morgenstern</t>
        </is>
      </c>
      <c r="K8" s="22" t="inlineStr">
        <is>
          <t>Bestätigt</t>
        </is>
      </c>
      <c r="L8" s="23" t="inlineStr">
        <is>
          <t>Vegetarische Hauptkomponente</t>
        </is>
      </c>
    </row>
    <row r="9" ht="22" customHeight="1">
      <c r="A9" s="22" t="inlineStr">
        <is>
          <t>BUF-005</t>
        </is>
      </c>
      <c r="B9" s="23" t="inlineStr">
        <is>
          <t>Beilage</t>
        </is>
      </c>
      <c r="C9" s="23" t="inlineStr">
        <is>
          <t>Kartoffelgratin</t>
        </is>
      </c>
      <c r="D9" s="22" t="inlineStr">
        <is>
          <t>kg</t>
        </is>
      </c>
      <c r="E9" s="40" t="n">
        <v>0.2</v>
      </c>
      <c r="F9" s="41" t="n">
        <v>0.05</v>
      </c>
      <c r="G9" s="42">
        <f>IF(OR($C9="",$E9="",'Auftrag'!$B$6=""),"",$E9*'Auftrag'!$B$6*(1+IF('Parameter'!$B$4="",0,'Parameter'!$B$4))*(1+IF($F9="",0,$F9)))</f>
        <v/>
      </c>
      <c r="H9" s="39" t="n">
        <v>4.9</v>
      </c>
      <c r="I9" s="33">
        <f>IF(OR($C9="",$G9="",$H9="",$K9=""),"",IF($K9="Storniert",0,$G9*$H9))</f>
        <v/>
      </c>
      <c r="J9" s="23" t="inlineStr">
        <is>
          <t>Fiktives Team Lindenblatt</t>
        </is>
      </c>
      <c r="K9" s="22" t="inlineStr">
        <is>
          <t>Bestätigt</t>
        </is>
      </c>
      <c r="L9" s="23" t="inlineStr">
        <is>
          <t>Zwei kleinere Behälter vorsehen</t>
        </is>
      </c>
    </row>
    <row r="10" ht="22" customHeight="1">
      <c r="A10" s="22" t="inlineStr">
        <is>
          <t>BUF-006</t>
        </is>
      </c>
      <c r="B10" s="23" t="inlineStr">
        <is>
          <t>Beilage</t>
        </is>
      </c>
      <c r="C10" s="23" t="inlineStr">
        <is>
          <t>Gemüse-Couscous</t>
        </is>
      </c>
      <c r="D10" s="22" t="inlineStr">
        <is>
          <t>kg</t>
        </is>
      </c>
      <c r="E10" s="40" t="n">
        <v>0.15</v>
      </c>
      <c r="F10" s="41" t="n">
        <v>0.04</v>
      </c>
      <c r="G10" s="43">
        <f>IF(OR($C10="",$E10="",'Auftrag'!$B$6=""),"",$E10*'Auftrag'!$B$6*(1+IF('Parameter'!$B$4="",0,'Parameter'!$B$4))*(1+IF($F10="",0,$F10)))</f>
        <v/>
      </c>
      <c r="H10" s="39" t="n">
        <v>5.2</v>
      </c>
      <c r="I10" s="36">
        <f>IF(OR($C10="",$G10="",$H10="",$K10=""),"",IF($K10="Storniert",0,$G10*$H10))</f>
        <v/>
      </c>
      <c r="J10" s="23" t="inlineStr">
        <is>
          <t>Fiktives Team Lindenblatt</t>
        </is>
      </c>
      <c r="K10" s="22" t="inlineStr">
        <is>
          <t>Entwurf</t>
        </is>
      </c>
      <c r="L10" s="23" t="inlineStr">
        <is>
          <t>Kann lauwarm angeboten werden</t>
        </is>
      </c>
    </row>
    <row r="11" ht="22" customHeight="1">
      <c r="A11" s="22" t="inlineStr">
        <is>
          <t>BUF-007</t>
        </is>
      </c>
      <c r="B11" s="23" t="inlineStr">
        <is>
          <t>Salat</t>
        </is>
      </c>
      <c r="C11" s="23" t="inlineStr">
        <is>
          <t>Blattsalatmischung</t>
        </is>
      </c>
      <c r="D11" s="22" t="inlineStr">
        <is>
          <t>kg</t>
        </is>
      </c>
      <c r="E11" s="40" t="n">
        <v>0.1</v>
      </c>
      <c r="F11" s="41" t="n">
        <v>0.1</v>
      </c>
      <c r="G11" s="42">
        <f>IF(OR($C11="",$E11="",'Auftrag'!$B$6=""),"",$E11*'Auftrag'!$B$6*(1+IF('Parameter'!$B$4="",0,'Parameter'!$B$4))*(1+IF($F11="",0,$F11)))</f>
        <v/>
      </c>
      <c r="H11" s="39" t="n">
        <v>6.8</v>
      </c>
      <c r="I11" s="33">
        <f>IF(OR($C11="",$G11="",$H11="",$K11=""),"",IF($K11="Storniert",0,$G11*$H11))</f>
        <v/>
      </c>
      <c r="J11" s="23" t="inlineStr">
        <is>
          <t>Fiktives Team Wiesenkrone</t>
        </is>
      </c>
      <c r="K11" s="22" t="inlineStr">
        <is>
          <t>Angefragt</t>
        </is>
      </c>
      <c r="L11" s="23" t="inlineStr">
        <is>
          <t>Dressing getrennt bereitstellen</t>
        </is>
      </c>
    </row>
    <row r="12" ht="22" customHeight="1">
      <c r="A12" s="22" t="inlineStr">
        <is>
          <t>BUF-008</t>
        </is>
      </c>
      <c r="B12" s="23" t="inlineStr">
        <is>
          <t>Dessert</t>
        </is>
      </c>
      <c r="C12" s="23" t="inlineStr">
        <is>
          <t>Beerenquark</t>
        </is>
      </c>
      <c r="D12" s="22" t="inlineStr">
        <is>
          <t>kg</t>
        </is>
      </c>
      <c r="E12" s="40" t="n">
        <v>0.12</v>
      </c>
      <c r="F12" s="41" t="n">
        <v>0.05</v>
      </c>
      <c r="G12" s="43">
        <f>IF(OR($C12="",$E12="",'Auftrag'!$B$6=""),"",$E12*'Auftrag'!$B$6*(1+IF('Parameter'!$B$4="",0,'Parameter'!$B$4))*(1+IF($F12="",0,$F12)))</f>
        <v/>
      </c>
      <c r="H12" s="39" t="n">
        <v>5.9</v>
      </c>
      <c r="I12" s="36">
        <f>IF(OR($C12="",$G12="",$H12="",$K12=""),"",IF($K12="Storniert",0,$G12*$H12))</f>
        <v/>
      </c>
      <c r="J12" s="23" t="inlineStr">
        <is>
          <t>Fiktives Team Mondlöffel</t>
        </is>
      </c>
      <c r="K12" s="22" t="inlineStr">
        <is>
          <t>Bestätigt</t>
        </is>
      </c>
      <c r="L12" s="23" t="inlineStr">
        <is>
          <t>Portionsgläser kalkulatorisch enthalten</t>
        </is>
      </c>
    </row>
    <row r="13" ht="22" customHeight="1">
      <c r="A13" s="22" t="inlineStr">
        <is>
          <t>BUF-009</t>
        </is>
      </c>
      <c r="B13" s="23" t="inlineStr">
        <is>
          <t>Brot</t>
        </is>
      </c>
      <c r="C13" s="23" t="inlineStr">
        <is>
          <t>Baguettekorb</t>
        </is>
      </c>
      <c r="D13" s="22" t="inlineStr">
        <is>
          <t>Stück</t>
        </is>
      </c>
      <c r="E13" s="40" t="n">
        <v>0.18</v>
      </c>
      <c r="F13" s="41" t="n">
        <v>0.02</v>
      </c>
      <c r="G13" s="42">
        <f>IF(OR($C13="",$E13="",'Auftrag'!$B$6=""),"",$E13*'Auftrag'!$B$6*(1+IF('Parameter'!$B$4="",0,'Parameter'!$B$4))*(1+IF($F13="",0,$F13)))</f>
        <v/>
      </c>
      <c r="H13" s="39" t="n">
        <v>1.15</v>
      </c>
      <c r="I13" s="33">
        <f>IF(OR($C13="",$G13="",$H13="",$K13=""),"",IF($K13="Storniert",0,$G13*$H13))</f>
        <v/>
      </c>
      <c r="J13" s="23" t="inlineStr">
        <is>
          <t>Fiktives Team Ofenfunke</t>
        </is>
      </c>
      <c r="K13" s="22" t="inlineStr">
        <is>
          <t>Bestätigt</t>
        </is>
      </c>
      <c r="L13" s="23" t="inlineStr">
        <is>
          <t>Kurz vor Beginn aufschneiden</t>
        </is>
      </c>
    </row>
    <row r="14" ht="22" customHeight="1">
      <c r="A14" s="22" t="inlineStr">
        <is>
          <t>BUF-010</t>
        </is>
      </c>
      <c r="B14" s="23" t="inlineStr">
        <is>
          <t>Dessert</t>
        </is>
      </c>
      <c r="C14" s="23" t="inlineStr">
        <is>
          <t>Schokoladenmousse</t>
        </is>
      </c>
      <c r="D14" s="22" t="inlineStr">
        <is>
          <t>kg</t>
        </is>
      </c>
      <c r="E14" s="40" t="n">
        <v>0.09</v>
      </c>
      <c r="F14" s="41" t="n">
        <v>0.04</v>
      </c>
      <c r="G14" s="43">
        <f>IF(OR($C14="",$E14="",'Auftrag'!$B$6=""),"",$E14*'Auftrag'!$B$6*(1+IF('Parameter'!$B$4="",0,'Parameter'!$B$4))*(1+IF($F14="",0,$F14)))</f>
        <v/>
      </c>
      <c r="H14" s="39" t="n">
        <v>7.4</v>
      </c>
      <c r="I14" s="36">
        <f>IF(OR($C14="",$G14="",$H14="",$K14=""),"",IF($K14="Storniert",0,$G14*$H14))</f>
        <v/>
      </c>
      <c r="J14" s="23" t="inlineStr">
        <is>
          <t>Fiktives Team Mondlöffel</t>
        </is>
      </c>
      <c r="K14" s="22" t="inlineStr">
        <is>
          <t>Angefragt</t>
        </is>
      </c>
      <c r="L14" s="23" t="inlineStr">
        <is>
          <t>Kühlfläche prüfen</t>
        </is>
      </c>
    </row>
    <row r="15" ht="22" customHeight="1">
      <c r="A15" s="22" t="inlineStr">
        <is>
          <t>BUF-011</t>
        </is>
      </c>
      <c r="B15" s="23" t="inlineStr">
        <is>
          <t>Vorspeise</t>
        </is>
      </c>
      <c r="C15" s="23" t="inlineStr">
        <is>
          <t>Zusätzlicher Paprika-Dip</t>
        </is>
      </c>
      <c r="D15" s="22" t="inlineStr">
        <is>
          <t>kg</t>
        </is>
      </c>
      <c r="E15" s="40" t="n">
        <v>0.03</v>
      </c>
      <c r="F15" s="41" t="n">
        <v>0.03</v>
      </c>
      <c r="G15" s="42">
        <f>IF(OR($C15="",$E15="",'Auftrag'!$B$6=""),"",$E15*'Auftrag'!$B$6*(1+IF('Parameter'!$B$4="",0,'Parameter'!$B$4))*(1+IF($F15="",0,$F15)))</f>
        <v/>
      </c>
      <c r="H15" s="39" t="n">
        <v>6.5</v>
      </c>
      <c r="I15" s="33">
        <f>IF(OR($C15="",$G15="",$H15="",$K15=""),"",IF($K15="Storniert",0,$G15*$H15))</f>
        <v/>
      </c>
      <c r="J15" s="23" t="inlineStr">
        <is>
          <t>Fiktives Team Kupferkessel</t>
        </is>
      </c>
      <c r="K15" s="22" t="inlineStr">
        <is>
          <t>Storniert</t>
        </is>
      </c>
      <c r="L15" s="23" t="inlineStr">
        <is>
          <t>Durch Kräutercreme ersetzt</t>
        </is>
      </c>
    </row>
    <row r="16" ht="22" customHeight="1">
      <c r="A16" s="22" t="inlineStr">
        <is>
          <t>BUF-012</t>
        </is>
      </c>
      <c r="B16" s="23" t="inlineStr">
        <is>
          <t>Dessert</t>
        </is>
      </c>
      <c r="C16" s="23" t="inlineStr">
        <is>
          <t>Obstplatte der Saison</t>
        </is>
      </c>
      <c r="D16" s="22" t="inlineStr">
        <is>
          <t>kg</t>
        </is>
      </c>
      <c r="E16" s="40" t="n">
        <v>0.1</v>
      </c>
      <c r="F16" s="41" t="n">
        <v>0.08</v>
      </c>
      <c r="G16" s="43">
        <f>IF(OR($C16="",$E16="",'Auftrag'!$B$6=""),"",$E16*'Auftrag'!$B$6*(1+IF('Parameter'!$B$4="",0,'Parameter'!$B$4))*(1+IF($F16="",0,$F16)))</f>
        <v/>
      </c>
      <c r="H16" s="39" t="n"/>
      <c r="I16" s="36">
        <f>IF(OR($C16="",$G16="",$H16="",$K16=""),"",IF($K16="Storniert",0,$G16*$H16))</f>
        <v/>
      </c>
      <c r="J16" s="23" t="inlineStr">
        <is>
          <t>Fiktives Team Mondlöffel</t>
        </is>
      </c>
      <c r="K16" s="22" t="inlineStr">
        <is>
          <t>Entwurf</t>
        </is>
      </c>
      <c r="L16" s="23" t="inlineStr">
        <is>
          <t>Preisangebot ausstehend</t>
        </is>
      </c>
    </row>
    <row r="17" ht="22" customHeight="1">
      <c r="A17" s="22" t="n"/>
      <c r="B17" s="23" t="n"/>
      <c r="C17" s="23" t="n"/>
      <c r="D17" s="22" t="n"/>
      <c r="E17" s="40" t="n"/>
      <c r="F17" s="41" t="n"/>
      <c r="G17" s="42">
        <f>IF(OR($C17="",$E17="",'Auftrag'!$B$6=""),"",$E17*'Auftrag'!$B$6*(1+IF('Parameter'!$B$4="",0,'Parameter'!$B$4))*(1+IF($F17="",0,$F17)))</f>
        <v/>
      </c>
      <c r="H17" s="39" t="n"/>
      <c r="I17" s="33">
        <f>IF(OR($C17="",$G17="",$H17="",$K17=""),"",IF($K17="Storniert",0,$G17*$H17))</f>
        <v/>
      </c>
      <c r="J17" s="23" t="n"/>
      <c r="K17" s="22" t="n"/>
      <c r="L17" s="23" t="n"/>
    </row>
    <row r="18" ht="22" customHeight="1">
      <c r="A18" s="22" t="n"/>
      <c r="B18" s="23" t="n"/>
      <c r="C18" s="23" t="n"/>
      <c r="D18" s="22" t="n"/>
      <c r="E18" s="40" t="n"/>
      <c r="F18" s="41" t="n"/>
      <c r="G18" s="43">
        <f>IF(OR($C18="",$E18="",'Auftrag'!$B$6=""),"",$E18*'Auftrag'!$B$6*(1+IF('Parameter'!$B$4="",0,'Parameter'!$B$4))*(1+IF($F18="",0,$F18)))</f>
        <v/>
      </c>
      <c r="H18" s="39" t="n"/>
      <c r="I18" s="36">
        <f>IF(OR($C18="",$G18="",$H18="",$K18=""),"",IF($K18="Storniert",0,$G18*$H18))</f>
        <v/>
      </c>
      <c r="J18" s="23" t="n"/>
      <c r="K18" s="22" t="n"/>
      <c r="L18" s="23" t="n"/>
    </row>
    <row r="19" ht="22" customHeight="1">
      <c r="A19" s="22" t="n"/>
      <c r="B19" s="23" t="n"/>
      <c r="C19" s="23" t="n"/>
      <c r="D19" s="22" t="n"/>
      <c r="E19" s="40" t="n"/>
      <c r="F19" s="41" t="n"/>
      <c r="G19" s="42">
        <f>IF(OR($C19="",$E19="",'Auftrag'!$B$6=""),"",$E19*'Auftrag'!$B$6*(1+IF('Parameter'!$B$4="",0,'Parameter'!$B$4))*(1+IF($F19="",0,$F19)))</f>
        <v/>
      </c>
      <c r="H19" s="39" t="n"/>
      <c r="I19" s="33">
        <f>IF(OR($C19="",$G19="",$H19="",$K19=""),"",IF($K19="Storniert",0,$G19*$H19))</f>
        <v/>
      </c>
      <c r="J19" s="23" t="n"/>
      <c r="K19" s="22" t="n"/>
      <c r="L19" s="23" t="n"/>
    </row>
    <row r="20" ht="22" customHeight="1">
      <c r="A20" s="22" t="n"/>
      <c r="B20" s="23" t="n"/>
      <c r="C20" s="23" t="n"/>
      <c r="D20" s="22" t="n"/>
      <c r="E20" s="40" t="n"/>
      <c r="F20" s="41" t="n"/>
      <c r="G20" s="43">
        <f>IF(OR($C20="",$E20="",'Auftrag'!$B$6=""),"",$E20*'Auftrag'!$B$6*(1+IF('Parameter'!$B$4="",0,'Parameter'!$B$4))*(1+IF($F20="",0,$F20)))</f>
        <v/>
      </c>
      <c r="H20" s="39" t="n"/>
      <c r="I20" s="36">
        <f>IF(OR($C20="",$G20="",$H20="",$K20=""),"",IF($K20="Storniert",0,$G20*$H20))</f>
        <v/>
      </c>
      <c r="J20" s="23" t="n"/>
      <c r="K20" s="22" t="n"/>
      <c r="L20" s="23" t="n"/>
    </row>
    <row r="21" ht="22" customHeight="1">
      <c r="A21" s="22" t="n"/>
      <c r="B21" s="23" t="n"/>
      <c r="C21" s="23" t="n"/>
      <c r="D21" s="22" t="n"/>
      <c r="E21" s="40" t="n"/>
      <c r="F21" s="41" t="n"/>
      <c r="G21" s="42">
        <f>IF(OR($C21="",$E21="",'Auftrag'!$B$6=""),"",$E21*'Auftrag'!$B$6*(1+IF('Parameter'!$B$4="",0,'Parameter'!$B$4))*(1+IF($F21="",0,$F21)))</f>
        <v/>
      </c>
      <c r="H21" s="39" t="n"/>
      <c r="I21" s="33">
        <f>IF(OR($C21="",$G21="",$H21="",$K21=""),"",IF($K21="Storniert",0,$G21*$H21))</f>
        <v/>
      </c>
      <c r="J21" s="23" t="n"/>
      <c r="K21" s="22" t="n"/>
      <c r="L21" s="23" t="n"/>
    </row>
    <row r="22" ht="22" customHeight="1">
      <c r="A22" s="22" t="n"/>
      <c r="B22" s="23" t="n"/>
      <c r="C22" s="23" t="n"/>
      <c r="D22" s="22" t="n"/>
      <c r="E22" s="40" t="n"/>
      <c r="F22" s="41" t="n"/>
      <c r="G22" s="43">
        <f>IF(OR($C22="",$E22="",'Auftrag'!$B$6=""),"",$E22*'Auftrag'!$B$6*(1+IF('Parameter'!$B$4="",0,'Parameter'!$B$4))*(1+IF($F22="",0,$F22)))</f>
        <v/>
      </c>
      <c r="H22" s="39" t="n"/>
      <c r="I22" s="36">
        <f>IF(OR($C22="",$G22="",$H22="",$K22=""),"",IF($K22="Storniert",0,$G22*$H22))</f>
        <v/>
      </c>
      <c r="J22" s="23" t="n"/>
      <c r="K22" s="22" t="n"/>
      <c r="L22" s="23" t="n"/>
    </row>
    <row r="23" ht="22" customHeight="1">
      <c r="A23" s="22" t="n"/>
      <c r="B23" s="23" t="n"/>
      <c r="C23" s="23" t="n"/>
      <c r="D23" s="22" t="n"/>
      <c r="E23" s="40" t="n"/>
      <c r="F23" s="41" t="n"/>
      <c r="G23" s="42">
        <f>IF(OR($C23="",$E23="",'Auftrag'!$B$6=""),"",$E23*'Auftrag'!$B$6*(1+IF('Parameter'!$B$4="",0,'Parameter'!$B$4))*(1+IF($F23="",0,$F23)))</f>
        <v/>
      </c>
      <c r="H23" s="39" t="n"/>
      <c r="I23" s="33">
        <f>IF(OR($C23="",$G23="",$H23="",$K23=""),"",IF($K23="Storniert",0,$G23*$H23))</f>
        <v/>
      </c>
      <c r="J23" s="23" t="n"/>
      <c r="K23" s="22" t="n"/>
      <c r="L23" s="23" t="n"/>
    </row>
    <row r="24" ht="22" customHeight="1">
      <c r="A24" s="22" t="n"/>
      <c r="B24" s="23" t="n"/>
      <c r="C24" s="23" t="n"/>
      <c r="D24" s="22" t="n"/>
      <c r="E24" s="40" t="n"/>
      <c r="F24" s="41" t="n"/>
      <c r="G24" s="43">
        <f>IF(OR($C24="",$E24="",'Auftrag'!$B$6=""),"",$E24*'Auftrag'!$B$6*(1+IF('Parameter'!$B$4="",0,'Parameter'!$B$4))*(1+IF($F24="",0,$F24)))</f>
        <v/>
      </c>
      <c r="H24" s="39" t="n"/>
      <c r="I24" s="36">
        <f>IF(OR($C24="",$G24="",$H24="",$K24=""),"",IF($K24="Storniert",0,$G24*$H24))</f>
        <v/>
      </c>
      <c r="J24" s="23" t="n"/>
      <c r="K24" s="22" t="n"/>
      <c r="L24" s="23" t="n"/>
    </row>
    <row r="25" ht="22" customHeight="1">
      <c r="A25" s="22" t="n"/>
      <c r="B25" s="23" t="n"/>
      <c r="C25" s="23" t="n"/>
      <c r="D25" s="22" t="n"/>
      <c r="E25" s="40" t="n"/>
      <c r="F25" s="41" t="n"/>
      <c r="G25" s="42">
        <f>IF(OR($C25="",$E25="",'Auftrag'!$B$6=""),"",$E25*'Auftrag'!$B$6*(1+IF('Parameter'!$B$4="",0,'Parameter'!$B$4))*(1+IF($F25="",0,$F25)))</f>
        <v/>
      </c>
      <c r="H25" s="39" t="n"/>
      <c r="I25" s="33">
        <f>IF(OR($C25="",$G25="",$H25="",$K25=""),"",IF($K25="Storniert",0,$G25*$H25))</f>
        <v/>
      </c>
      <c r="J25" s="23" t="n"/>
      <c r="K25" s="22" t="n"/>
      <c r="L25" s="23" t="n"/>
    </row>
    <row r="26" ht="22" customHeight="1">
      <c r="A26" s="22" t="n"/>
      <c r="B26" s="23" t="n"/>
      <c r="C26" s="23" t="n"/>
      <c r="D26" s="22" t="n"/>
      <c r="E26" s="40" t="n"/>
      <c r="F26" s="41" t="n"/>
      <c r="G26" s="43">
        <f>IF(OR($C26="",$E26="",'Auftrag'!$B$6=""),"",$E26*'Auftrag'!$B$6*(1+IF('Parameter'!$B$4="",0,'Parameter'!$B$4))*(1+IF($F26="",0,$F26)))</f>
        <v/>
      </c>
      <c r="H26" s="39" t="n"/>
      <c r="I26" s="36">
        <f>IF(OR($C26="",$G26="",$H26="",$K26=""),"",IF($K26="Storniert",0,$G26*$H26))</f>
        <v/>
      </c>
      <c r="J26" s="23" t="n"/>
      <c r="K26" s="22" t="n"/>
      <c r="L26" s="23" t="n"/>
    </row>
    <row r="27" ht="22" customHeight="1">
      <c r="A27" s="22" t="n"/>
      <c r="B27" s="23" t="n"/>
      <c r="C27" s="23" t="n"/>
      <c r="D27" s="22" t="n"/>
      <c r="E27" s="40" t="n"/>
      <c r="F27" s="41" t="n"/>
      <c r="G27" s="42">
        <f>IF(OR($C27="",$E27="",'Auftrag'!$B$6=""),"",$E27*'Auftrag'!$B$6*(1+IF('Parameter'!$B$4="",0,'Parameter'!$B$4))*(1+IF($F27="",0,$F27)))</f>
        <v/>
      </c>
      <c r="H27" s="39" t="n"/>
      <c r="I27" s="33">
        <f>IF(OR($C27="",$G27="",$H27="",$K27=""),"",IF($K27="Storniert",0,$G27*$H27))</f>
        <v/>
      </c>
      <c r="J27" s="23" t="n"/>
      <c r="K27" s="22" t="n"/>
      <c r="L27" s="23" t="n"/>
    </row>
    <row r="28" ht="22" customHeight="1">
      <c r="A28" s="22" t="n"/>
      <c r="B28" s="23" t="n"/>
      <c r="C28" s="23" t="n"/>
      <c r="D28" s="22" t="n"/>
      <c r="E28" s="40" t="n"/>
      <c r="F28" s="41" t="n"/>
      <c r="G28" s="43">
        <f>IF(OR($C28="",$E28="",'Auftrag'!$B$6=""),"",$E28*'Auftrag'!$B$6*(1+IF('Parameter'!$B$4="",0,'Parameter'!$B$4))*(1+IF($F28="",0,$F28)))</f>
        <v/>
      </c>
      <c r="H28" s="39" t="n"/>
      <c r="I28" s="36">
        <f>IF(OR($C28="",$G28="",$H28="",$K28=""),"",IF($K28="Storniert",0,$G28*$H28))</f>
        <v/>
      </c>
      <c r="J28" s="23" t="n"/>
      <c r="K28" s="22" t="n"/>
      <c r="L28" s="23" t="n"/>
    </row>
    <row r="29" ht="22" customHeight="1">
      <c r="A29" s="22" t="n"/>
      <c r="B29" s="23" t="n"/>
      <c r="C29" s="23" t="n"/>
      <c r="D29" s="22" t="n"/>
      <c r="E29" s="40" t="n"/>
      <c r="F29" s="41" t="n"/>
      <c r="G29" s="42">
        <f>IF(OR($C29="",$E29="",'Auftrag'!$B$6=""),"",$E29*'Auftrag'!$B$6*(1+IF('Parameter'!$B$4="",0,'Parameter'!$B$4))*(1+IF($F29="",0,$F29)))</f>
        <v/>
      </c>
      <c r="H29" s="39" t="n"/>
      <c r="I29" s="33">
        <f>IF(OR($C29="",$G29="",$H29="",$K29=""),"",IF($K29="Storniert",0,$G29*$H29))</f>
        <v/>
      </c>
      <c r="J29" s="23" t="n"/>
      <c r="K29" s="22" t="n"/>
      <c r="L29" s="23" t="n"/>
    </row>
    <row r="30" ht="22" customHeight="1">
      <c r="A30" s="22" t="n"/>
      <c r="B30" s="23" t="n"/>
      <c r="C30" s="23" t="n"/>
      <c r="D30" s="22" t="n"/>
      <c r="E30" s="40" t="n"/>
      <c r="F30" s="41" t="n"/>
      <c r="G30" s="43">
        <f>IF(OR($C30="",$E30="",'Auftrag'!$B$6=""),"",$E30*'Auftrag'!$B$6*(1+IF('Parameter'!$B$4="",0,'Parameter'!$B$4))*(1+IF($F30="",0,$F30)))</f>
        <v/>
      </c>
      <c r="H30" s="39" t="n"/>
      <c r="I30" s="36">
        <f>IF(OR($C30="",$G30="",$H30="",$K30=""),"",IF($K30="Storniert",0,$G30*$H30))</f>
        <v/>
      </c>
      <c r="J30" s="23" t="n"/>
      <c r="K30" s="22" t="n"/>
      <c r="L30" s="23" t="n"/>
    </row>
    <row r="31" ht="22" customHeight="1">
      <c r="A31" s="22" t="n"/>
      <c r="B31" s="23" t="n"/>
      <c r="C31" s="23" t="n"/>
      <c r="D31" s="22" t="n"/>
      <c r="E31" s="40" t="n"/>
      <c r="F31" s="41" t="n"/>
      <c r="G31" s="42">
        <f>IF(OR($C31="",$E31="",'Auftrag'!$B$6=""),"",$E31*'Auftrag'!$B$6*(1+IF('Parameter'!$B$4="",0,'Parameter'!$B$4))*(1+IF($F31="",0,$F31)))</f>
        <v/>
      </c>
      <c r="H31" s="39" t="n"/>
      <c r="I31" s="33">
        <f>IF(OR($C31="",$G31="",$H31="",$K31=""),"",IF($K31="Storniert",0,$G31*$H31))</f>
        <v/>
      </c>
      <c r="J31" s="23" t="n"/>
      <c r="K31" s="22" t="n"/>
      <c r="L31" s="23" t="n"/>
    </row>
    <row r="32" ht="22" customHeight="1">
      <c r="A32" s="22" t="n"/>
      <c r="B32" s="23" t="n"/>
      <c r="C32" s="23" t="n"/>
      <c r="D32" s="22" t="n"/>
      <c r="E32" s="40" t="n"/>
      <c r="F32" s="41" t="n"/>
      <c r="G32" s="43">
        <f>IF(OR($C32="",$E32="",'Auftrag'!$B$6=""),"",$E32*'Auftrag'!$B$6*(1+IF('Parameter'!$B$4="",0,'Parameter'!$B$4))*(1+IF($F32="",0,$F32)))</f>
        <v/>
      </c>
      <c r="H32" s="39" t="n"/>
      <c r="I32" s="36">
        <f>IF(OR($C32="",$G32="",$H32="",$K32=""),"",IF($K32="Storniert",0,$G32*$H32))</f>
        <v/>
      </c>
      <c r="J32" s="23" t="n"/>
      <c r="K32" s="22" t="n"/>
      <c r="L32" s="23" t="n"/>
    </row>
    <row r="33" ht="22" customHeight="1">
      <c r="A33" s="22" t="n"/>
      <c r="B33" s="23" t="n"/>
      <c r="C33" s="23" t="n"/>
      <c r="D33" s="22" t="n"/>
      <c r="E33" s="40" t="n"/>
      <c r="F33" s="41" t="n"/>
      <c r="G33" s="42">
        <f>IF(OR($C33="",$E33="",'Auftrag'!$B$6=""),"",$E33*'Auftrag'!$B$6*(1+IF('Parameter'!$B$4="",0,'Parameter'!$B$4))*(1+IF($F33="",0,$F33)))</f>
        <v/>
      </c>
      <c r="H33" s="39" t="n"/>
      <c r="I33" s="33">
        <f>IF(OR($C33="",$G33="",$H33="",$K33=""),"",IF($K33="Storniert",0,$G33*$H33))</f>
        <v/>
      </c>
      <c r="J33" s="23" t="n"/>
      <c r="K33" s="22" t="n"/>
      <c r="L33" s="23" t="n"/>
    </row>
    <row r="34" ht="22" customHeight="1">
      <c r="A34" s="22" t="n"/>
      <c r="B34" s="23" t="n"/>
      <c r="C34" s="23" t="n"/>
      <c r="D34" s="22" t="n"/>
      <c r="E34" s="40" t="n"/>
      <c r="F34" s="41" t="n"/>
      <c r="G34" s="43">
        <f>IF(OR($C34="",$E34="",'Auftrag'!$B$6=""),"",$E34*'Auftrag'!$B$6*(1+IF('Parameter'!$B$4="",0,'Parameter'!$B$4))*(1+IF($F34="",0,$F34)))</f>
        <v/>
      </c>
      <c r="H34" s="39" t="n"/>
      <c r="I34" s="36">
        <f>IF(OR($C34="",$G34="",$H34="",$K34=""),"",IF($K34="Storniert",0,$G34*$H34))</f>
        <v/>
      </c>
      <c r="J34" s="23" t="n"/>
      <c r="K34" s="22" t="n"/>
      <c r="L34" s="23" t="n"/>
    </row>
    <row r="35" ht="22" customHeight="1">
      <c r="A35" s="22" t="n"/>
      <c r="B35" s="23" t="n"/>
      <c r="C35" s="23" t="n"/>
      <c r="D35" s="22" t="n"/>
      <c r="E35" s="40" t="n"/>
      <c r="F35" s="41" t="n"/>
      <c r="G35" s="42">
        <f>IF(OR($C35="",$E35="",'Auftrag'!$B$6=""),"",$E35*'Auftrag'!$B$6*(1+IF('Parameter'!$B$4="",0,'Parameter'!$B$4))*(1+IF($F35="",0,$F35)))</f>
        <v/>
      </c>
      <c r="H35" s="39" t="n"/>
      <c r="I35" s="33">
        <f>IF(OR($C35="",$G35="",$H35="",$K35=""),"",IF($K35="Storniert",0,$G35*$H35))</f>
        <v/>
      </c>
      <c r="J35" s="23" t="n"/>
      <c r="K35" s="22" t="n"/>
      <c r="L35" s="23" t="n"/>
    </row>
    <row r="36" ht="22" customHeight="1">
      <c r="A36" s="22" t="n"/>
      <c r="B36" s="23" t="n"/>
      <c r="C36" s="23" t="n"/>
      <c r="D36" s="22" t="n"/>
      <c r="E36" s="40" t="n"/>
      <c r="F36" s="41" t="n"/>
      <c r="G36" s="43">
        <f>IF(OR($C36="",$E36="",'Auftrag'!$B$6=""),"",$E36*'Auftrag'!$B$6*(1+IF('Parameter'!$B$4="",0,'Parameter'!$B$4))*(1+IF($F36="",0,$F36)))</f>
        <v/>
      </c>
      <c r="H36" s="39" t="n"/>
      <c r="I36" s="36">
        <f>IF(OR($C36="",$G36="",$H36="",$K36=""),"",IF($K36="Storniert",0,$G36*$H36))</f>
        <v/>
      </c>
      <c r="J36" s="23" t="n"/>
      <c r="K36" s="22" t="n"/>
      <c r="L36" s="23" t="n"/>
    </row>
    <row r="37" ht="22" customHeight="1">
      <c r="A37" s="22" t="n"/>
      <c r="B37" s="23" t="n"/>
      <c r="C37" s="23" t="n"/>
      <c r="D37" s="22" t="n"/>
      <c r="E37" s="40" t="n"/>
      <c r="F37" s="41" t="n"/>
      <c r="G37" s="42">
        <f>IF(OR($C37="",$E37="",'Auftrag'!$B$6=""),"",$E37*'Auftrag'!$B$6*(1+IF('Parameter'!$B$4="",0,'Parameter'!$B$4))*(1+IF($F37="",0,$F37)))</f>
        <v/>
      </c>
      <c r="H37" s="39" t="n"/>
      <c r="I37" s="33">
        <f>IF(OR($C37="",$G37="",$H37="",$K37=""),"",IF($K37="Storniert",0,$G37*$H37))</f>
        <v/>
      </c>
      <c r="J37" s="23" t="n"/>
      <c r="K37" s="22" t="n"/>
      <c r="L37" s="23" t="n"/>
    </row>
    <row r="38" ht="22" customHeight="1">
      <c r="A38" s="22" t="n"/>
      <c r="B38" s="23" t="n"/>
      <c r="C38" s="23" t="n"/>
      <c r="D38" s="22" t="n"/>
      <c r="E38" s="40" t="n"/>
      <c r="F38" s="41" t="n"/>
      <c r="G38" s="43">
        <f>IF(OR($C38="",$E38="",'Auftrag'!$B$6=""),"",$E38*'Auftrag'!$B$6*(1+IF('Parameter'!$B$4="",0,'Parameter'!$B$4))*(1+IF($F38="",0,$F38)))</f>
        <v/>
      </c>
      <c r="H38" s="39" t="n"/>
      <c r="I38" s="36">
        <f>IF(OR($C38="",$G38="",$H38="",$K38=""),"",IF($K38="Storniert",0,$G38*$H38))</f>
        <v/>
      </c>
      <c r="J38" s="23" t="n"/>
      <c r="K38" s="22" t="n"/>
      <c r="L38" s="23" t="n"/>
    </row>
    <row r="39" ht="22" customHeight="1">
      <c r="A39" s="22" t="n"/>
      <c r="B39" s="23" t="n"/>
      <c r="C39" s="23" t="n"/>
      <c r="D39" s="22" t="n"/>
      <c r="E39" s="40" t="n"/>
      <c r="F39" s="41" t="n"/>
      <c r="G39" s="42">
        <f>IF(OR($C39="",$E39="",'Auftrag'!$B$6=""),"",$E39*'Auftrag'!$B$6*(1+IF('Parameter'!$B$4="",0,'Parameter'!$B$4))*(1+IF($F39="",0,$F39)))</f>
        <v/>
      </c>
      <c r="H39" s="39" t="n"/>
      <c r="I39" s="33">
        <f>IF(OR($C39="",$G39="",$H39="",$K39=""),"",IF($K39="Storniert",0,$G39*$H39))</f>
        <v/>
      </c>
      <c r="J39" s="23" t="n"/>
      <c r="K39" s="22" t="n"/>
      <c r="L39" s="23" t="n"/>
    </row>
    <row r="40" ht="22" customHeight="1">
      <c r="A40" s="22" t="n"/>
      <c r="B40" s="23" t="n"/>
      <c r="C40" s="23" t="n"/>
      <c r="D40" s="22" t="n"/>
      <c r="E40" s="40" t="n"/>
      <c r="F40" s="41" t="n"/>
      <c r="G40" s="43">
        <f>IF(OR($C40="",$E40="",'Auftrag'!$B$6=""),"",$E40*'Auftrag'!$B$6*(1+IF('Parameter'!$B$4="",0,'Parameter'!$B$4))*(1+IF($F40="",0,$F40)))</f>
        <v/>
      </c>
      <c r="H40" s="39" t="n"/>
      <c r="I40" s="36">
        <f>IF(OR($C40="",$G40="",$H40="",$K40=""),"",IF($K40="Storniert",0,$G40*$H40))</f>
        <v/>
      </c>
      <c r="J40" s="23" t="n"/>
      <c r="K40" s="22" t="n"/>
      <c r="L40" s="23" t="n"/>
    </row>
    <row r="41" ht="22" customHeight="1">
      <c r="A41" s="22" t="n"/>
      <c r="B41" s="23" t="n"/>
      <c r="C41" s="23" t="n"/>
      <c r="D41" s="22" t="n"/>
      <c r="E41" s="40" t="n"/>
      <c r="F41" s="41" t="n"/>
      <c r="G41" s="42">
        <f>IF(OR($C41="",$E41="",'Auftrag'!$B$6=""),"",$E41*'Auftrag'!$B$6*(1+IF('Parameter'!$B$4="",0,'Parameter'!$B$4))*(1+IF($F41="",0,$F41)))</f>
        <v/>
      </c>
      <c r="H41" s="39" t="n"/>
      <c r="I41" s="33">
        <f>IF(OR($C41="",$G41="",$H41="",$K41=""),"",IF($K41="Storniert",0,$G41*$H41))</f>
        <v/>
      </c>
      <c r="J41" s="23" t="n"/>
      <c r="K41" s="22" t="n"/>
      <c r="L41" s="23" t="n"/>
    </row>
    <row r="42" ht="22" customHeight="1">
      <c r="A42" s="22" t="n"/>
      <c r="B42" s="23" t="n"/>
      <c r="C42" s="23" t="n"/>
      <c r="D42" s="22" t="n"/>
      <c r="E42" s="40" t="n"/>
      <c r="F42" s="41" t="n"/>
      <c r="G42" s="43">
        <f>IF(OR($C42="",$E42="",'Auftrag'!$B$6=""),"",$E42*'Auftrag'!$B$6*(1+IF('Parameter'!$B$4="",0,'Parameter'!$B$4))*(1+IF($F42="",0,$F42)))</f>
        <v/>
      </c>
      <c r="H42" s="39" t="n"/>
      <c r="I42" s="36">
        <f>IF(OR($C42="",$G42="",$H42="",$K42=""),"",IF($K42="Storniert",0,$G42*$H42))</f>
        <v/>
      </c>
      <c r="J42" s="23" t="n"/>
      <c r="K42" s="22" t="n"/>
      <c r="L42" s="23" t="n"/>
    </row>
    <row r="43" ht="22" customHeight="1">
      <c r="A43" s="22" t="n"/>
      <c r="B43" s="23" t="n"/>
      <c r="C43" s="23" t="n"/>
      <c r="D43" s="22" t="n"/>
      <c r="E43" s="40" t="n"/>
      <c r="F43" s="41" t="n"/>
      <c r="G43" s="42">
        <f>IF(OR($C43="",$E43="",'Auftrag'!$B$6=""),"",$E43*'Auftrag'!$B$6*(1+IF('Parameter'!$B$4="",0,'Parameter'!$B$4))*(1+IF($F43="",0,$F43)))</f>
        <v/>
      </c>
      <c r="H43" s="39" t="n"/>
      <c r="I43" s="33">
        <f>IF(OR($C43="",$G43="",$H43="",$K43=""),"",IF($K43="Storniert",0,$G43*$H43))</f>
        <v/>
      </c>
      <c r="J43" s="23" t="n"/>
      <c r="K43" s="22" t="n"/>
      <c r="L43" s="23" t="n"/>
    </row>
    <row r="44" ht="22" customHeight="1">
      <c r="A44" s="22" t="n"/>
      <c r="B44" s="23" t="n"/>
      <c r="C44" s="23" t="n"/>
      <c r="D44" s="22" t="n"/>
      <c r="E44" s="40" t="n"/>
      <c r="F44" s="41" t="n"/>
      <c r="G44" s="43">
        <f>IF(OR($C44="",$E44="",'Auftrag'!$B$6=""),"",$E44*'Auftrag'!$B$6*(1+IF('Parameter'!$B$4="",0,'Parameter'!$B$4))*(1+IF($F44="",0,$F44)))</f>
        <v/>
      </c>
      <c r="H44" s="39" t="n"/>
      <c r="I44" s="36">
        <f>IF(OR($C44="",$G44="",$H44="",$K44=""),"",IF($K44="Storniert",0,$G44*$H44))</f>
        <v/>
      </c>
      <c r="J44" s="23" t="n"/>
      <c r="K44" s="22" t="n"/>
      <c r="L44" s="23" t="n"/>
    </row>
    <row r="45" ht="22" customHeight="1">
      <c r="A45" s="22" t="n"/>
      <c r="B45" s="23" t="n"/>
      <c r="C45" s="23" t="n"/>
      <c r="D45" s="22" t="n"/>
      <c r="E45" s="40" t="n"/>
      <c r="F45" s="41" t="n"/>
      <c r="G45" s="42">
        <f>IF(OR($C45="",$E45="",'Auftrag'!$B$6=""),"",$E45*'Auftrag'!$B$6*(1+IF('Parameter'!$B$4="",0,'Parameter'!$B$4))*(1+IF($F45="",0,$F45)))</f>
        <v/>
      </c>
      <c r="H45" s="39" t="n"/>
      <c r="I45" s="33">
        <f>IF(OR($C45="",$G45="",$H45="",$K45=""),"",IF($K45="Storniert",0,$G45*$H45))</f>
        <v/>
      </c>
      <c r="J45" s="23" t="n"/>
      <c r="K45" s="22" t="n"/>
      <c r="L45" s="23" t="n"/>
    </row>
    <row r="46" ht="22" customHeight="1">
      <c r="A46" s="22" t="n"/>
      <c r="B46" s="23" t="n"/>
      <c r="C46" s="23" t="n"/>
      <c r="D46" s="22" t="n"/>
      <c r="E46" s="40" t="n"/>
      <c r="F46" s="41" t="n"/>
      <c r="G46" s="43">
        <f>IF(OR($C46="",$E46="",'Auftrag'!$B$6=""),"",$E46*'Auftrag'!$B$6*(1+IF('Parameter'!$B$4="",0,'Parameter'!$B$4))*(1+IF($F46="",0,$F46)))</f>
        <v/>
      </c>
      <c r="H46" s="39" t="n"/>
      <c r="I46" s="36">
        <f>IF(OR($C46="",$G46="",$H46="",$K46=""),"",IF($K46="Storniert",0,$G46*$H46))</f>
        <v/>
      </c>
      <c r="J46" s="23" t="n"/>
      <c r="K46" s="22" t="n"/>
      <c r="L46" s="23" t="n"/>
    </row>
    <row r="47" ht="22" customHeight="1">
      <c r="A47" s="22" t="n"/>
      <c r="B47" s="23" t="n"/>
      <c r="C47" s="23" t="n"/>
      <c r="D47" s="22" t="n"/>
      <c r="E47" s="40" t="n"/>
      <c r="F47" s="41" t="n"/>
      <c r="G47" s="42">
        <f>IF(OR($C47="",$E47="",'Auftrag'!$B$6=""),"",$E47*'Auftrag'!$B$6*(1+IF('Parameter'!$B$4="",0,'Parameter'!$B$4))*(1+IF($F47="",0,$F47)))</f>
        <v/>
      </c>
      <c r="H47" s="39" t="n"/>
      <c r="I47" s="33">
        <f>IF(OR($C47="",$G47="",$H47="",$K47=""),"",IF($K47="Storniert",0,$G47*$H47))</f>
        <v/>
      </c>
      <c r="J47" s="23" t="n"/>
      <c r="K47" s="22" t="n"/>
      <c r="L47" s="23" t="n"/>
    </row>
    <row r="48" ht="22" customHeight="1">
      <c r="A48" s="22" t="n"/>
      <c r="B48" s="23" t="n"/>
      <c r="C48" s="23" t="n"/>
      <c r="D48" s="22" t="n"/>
      <c r="E48" s="40" t="n"/>
      <c r="F48" s="41" t="n"/>
      <c r="G48" s="43">
        <f>IF(OR($C48="",$E48="",'Auftrag'!$B$6=""),"",$E48*'Auftrag'!$B$6*(1+IF('Parameter'!$B$4="",0,'Parameter'!$B$4))*(1+IF($F48="",0,$F48)))</f>
        <v/>
      </c>
      <c r="H48" s="39" t="n"/>
      <c r="I48" s="36">
        <f>IF(OR($C48="",$G48="",$H48="",$K48=""),"",IF($K48="Storniert",0,$G48*$H48))</f>
        <v/>
      </c>
      <c r="J48" s="23" t="n"/>
      <c r="K48" s="22" t="n"/>
      <c r="L48" s="23" t="n"/>
    </row>
    <row r="49" ht="22" customHeight="1">
      <c r="A49" s="22" t="n"/>
      <c r="B49" s="23" t="n"/>
      <c r="C49" s="23" t="n"/>
      <c r="D49" s="22" t="n"/>
      <c r="E49" s="40" t="n"/>
      <c r="F49" s="41" t="n"/>
      <c r="G49" s="42">
        <f>IF(OR($C49="",$E49="",'Auftrag'!$B$6=""),"",$E49*'Auftrag'!$B$6*(1+IF('Parameter'!$B$4="",0,'Parameter'!$B$4))*(1+IF($F49="",0,$F49)))</f>
        <v/>
      </c>
      <c r="H49" s="39" t="n"/>
      <c r="I49" s="33">
        <f>IF(OR($C49="",$G49="",$H49="",$K49=""),"",IF($K49="Storniert",0,$G49*$H49))</f>
        <v/>
      </c>
      <c r="J49" s="23" t="n"/>
      <c r="K49" s="22" t="n"/>
      <c r="L49" s="23" t="n"/>
    </row>
    <row r="50" ht="22" customHeight="1">
      <c r="A50" s="22" t="n"/>
      <c r="B50" s="23" t="n"/>
      <c r="C50" s="23" t="n"/>
      <c r="D50" s="22" t="n"/>
      <c r="E50" s="40" t="n"/>
      <c r="F50" s="41" t="n"/>
      <c r="G50" s="43">
        <f>IF(OR($C50="",$E50="",'Auftrag'!$B$6=""),"",$E50*'Auftrag'!$B$6*(1+IF('Parameter'!$B$4="",0,'Parameter'!$B$4))*(1+IF($F50="",0,$F50)))</f>
        <v/>
      </c>
      <c r="H50" s="39" t="n"/>
      <c r="I50" s="36">
        <f>IF(OR($C50="",$G50="",$H50="",$K50=""),"",IF($K50="Storniert",0,$G50*$H50))</f>
        <v/>
      </c>
      <c r="J50" s="23" t="n"/>
      <c r="K50" s="22" t="n"/>
      <c r="L50" s="23" t="n"/>
    </row>
    <row r="51" ht="22" customHeight="1">
      <c r="A51" s="22" t="n"/>
      <c r="B51" s="23" t="n"/>
      <c r="C51" s="23" t="n"/>
      <c r="D51" s="22" t="n"/>
      <c r="E51" s="40" t="n"/>
      <c r="F51" s="41" t="n"/>
      <c r="G51" s="42">
        <f>IF(OR($C51="",$E51="",'Auftrag'!$B$6=""),"",$E51*'Auftrag'!$B$6*(1+IF('Parameter'!$B$4="",0,'Parameter'!$B$4))*(1+IF($F51="",0,$F51)))</f>
        <v/>
      </c>
      <c r="H51" s="39" t="n"/>
      <c r="I51" s="33">
        <f>IF(OR($C51="",$G51="",$H51="",$K51=""),"",IF($K51="Storniert",0,$G51*$H51))</f>
        <v/>
      </c>
      <c r="J51" s="23" t="n"/>
      <c r="K51" s="22" t="n"/>
      <c r="L51" s="23" t="n"/>
    </row>
    <row r="52" ht="22" customHeight="1">
      <c r="A52" s="22" t="n"/>
      <c r="B52" s="23" t="n"/>
      <c r="C52" s="23" t="n"/>
      <c r="D52" s="22" t="n"/>
      <c r="E52" s="40" t="n"/>
      <c r="F52" s="41" t="n"/>
      <c r="G52" s="43">
        <f>IF(OR($C52="",$E52="",'Auftrag'!$B$6=""),"",$E52*'Auftrag'!$B$6*(1+IF('Parameter'!$B$4="",0,'Parameter'!$B$4))*(1+IF($F52="",0,$F52)))</f>
        <v/>
      </c>
      <c r="H52" s="39" t="n"/>
      <c r="I52" s="36">
        <f>IF(OR($C52="",$G52="",$H52="",$K52=""),"",IF($K52="Storniert",0,$G52*$H52))</f>
        <v/>
      </c>
      <c r="J52" s="23" t="n"/>
      <c r="K52" s="22" t="n"/>
      <c r="L52" s="23" t="n"/>
    </row>
    <row r="53" ht="22" customHeight="1">
      <c r="A53" s="22" t="n"/>
      <c r="B53" s="23" t="n"/>
      <c r="C53" s="23" t="n"/>
      <c r="D53" s="22" t="n"/>
      <c r="E53" s="40" t="n"/>
      <c r="F53" s="41" t="n"/>
      <c r="G53" s="42">
        <f>IF(OR($C53="",$E53="",'Auftrag'!$B$6=""),"",$E53*'Auftrag'!$B$6*(1+IF('Parameter'!$B$4="",0,'Parameter'!$B$4))*(1+IF($F53="",0,$F53)))</f>
        <v/>
      </c>
      <c r="H53" s="39" t="n"/>
      <c r="I53" s="33">
        <f>IF(OR($C53="",$G53="",$H53="",$K53=""),"",IF($K53="Storniert",0,$G53*$H53))</f>
        <v/>
      </c>
      <c r="J53" s="23" t="n"/>
      <c r="K53" s="22" t="n"/>
      <c r="L53" s="23" t="n"/>
    </row>
    <row r="54" ht="22" customHeight="1">
      <c r="A54" s="22" t="n"/>
      <c r="B54" s="23" t="n"/>
      <c r="C54" s="23" t="n"/>
      <c r="D54" s="22" t="n"/>
      <c r="E54" s="40" t="n"/>
      <c r="F54" s="41" t="n"/>
      <c r="G54" s="43">
        <f>IF(OR($C54="",$E54="",'Auftrag'!$B$6=""),"",$E54*'Auftrag'!$B$6*(1+IF('Parameter'!$B$4="",0,'Parameter'!$B$4))*(1+IF($F54="",0,$F54)))</f>
        <v/>
      </c>
      <c r="H54" s="39" t="n"/>
      <c r="I54" s="36">
        <f>IF(OR($C54="",$G54="",$H54="",$K54=""),"",IF($K54="Storniert",0,$G54*$H54))</f>
        <v/>
      </c>
      <c r="J54" s="23" t="n"/>
      <c r="K54" s="22" t="n"/>
      <c r="L54" s="23" t="n"/>
    </row>
    <row r="55" ht="22" customHeight="1">
      <c r="A55" s="22" t="n"/>
      <c r="B55" s="23" t="n"/>
      <c r="C55" s="23" t="n"/>
      <c r="D55" s="22" t="n"/>
      <c r="E55" s="40" t="n"/>
      <c r="F55" s="41" t="n"/>
      <c r="G55" s="42">
        <f>IF(OR($C55="",$E55="",'Auftrag'!$B$6=""),"",$E55*'Auftrag'!$B$6*(1+IF('Parameter'!$B$4="",0,'Parameter'!$B$4))*(1+IF($F55="",0,$F55)))</f>
        <v/>
      </c>
      <c r="H55" s="39" t="n"/>
      <c r="I55" s="33">
        <f>IF(OR($C55="",$G55="",$H55="",$K55=""),"",IF($K55="Storniert",0,$G55*$H55))</f>
        <v/>
      </c>
      <c r="J55" s="23" t="n"/>
      <c r="K55" s="22" t="n"/>
      <c r="L55" s="23" t="n"/>
    </row>
    <row r="56" ht="22" customHeight="1">
      <c r="A56" s="22" t="n"/>
      <c r="B56" s="23" t="n"/>
      <c r="C56" s="23" t="n"/>
      <c r="D56" s="22" t="n"/>
      <c r="E56" s="40" t="n"/>
      <c r="F56" s="41" t="n"/>
      <c r="G56" s="43">
        <f>IF(OR($C56="",$E56="",'Auftrag'!$B$6=""),"",$E56*'Auftrag'!$B$6*(1+IF('Parameter'!$B$4="",0,'Parameter'!$B$4))*(1+IF($F56="",0,$F56)))</f>
        <v/>
      </c>
      <c r="H56" s="39" t="n"/>
      <c r="I56" s="36">
        <f>IF(OR($C56="",$G56="",$H56="",$K56=""),"",IF($K56="Storniert",0,$G56*$H56))</f>
        <v/>
      </c>
      <c r="J56" s="23" t="n"/>
      <c r="K56" s="22" t="n"/>
      <c r="L56" s="23" t="n"/>
    </row>
    <row r="57" ht="22" customHeight="1">
      <c r="A57" s="22" t="n"/>
      <c r="B57" s="23" t="n"/>
      <c r="C57" s="23" t="n"/>
      <c r="D57" s="22" t="n"/>
      <c r="E57" s="40" t="n"/>
      <c r="F57" s="41" t="n"/>
      <c r="G57" s="42">
        <f>IF(OR($C57="",$E57="",'Auftrag'!$B$6=""),"",$E57*'Auftrag'!$B$6*(1+IF('Parameter'!$B$4="",0,'Parameter'!$B$4))*(1+IF($F57="",0,$F57)))</f>
        <v/>
      </c>
      <c r="H57" s="39" t="n"/>
      <c r="I57" s="33">
        <f>IF(OR($C57="",$G57="",$H57="",$K57=""),"",IF($K57="Storniert",0,$G57*$H57))</f>
        <v/>
      </c>
      <c r="J57" s="23" t="n"/>
      <c r="K57" s="22" t="n"/>
      <c r="L57" s="23" t="n"/>
    </row>
    <row r="58" ht="22" customHeight="1">
      <c r="A58" s="22" t="n"/>
      <c r="B58" s="23" t="n"/>
      <c r="C58" s="23" t="n"/>
      <c r="D58" s="22" t="n"/>
      <c r="E58" s="40" t="n"/>
      <c r="F58" s="41" t="n"/>
      <c r="G58" s="43">
        <f>IF(OR($C58="",$E58="",'Auftrag'!$B$6=""),"",$E58*'Auftrag'!$B$6*(1+IF('Parameter'!$B$4="",0,'Parameter'!$B$4))*(1+IF($F58="",0,$F58)))</f>
        <v/>
      </c>
      <c r="H58" s="39" t="n"/>
      <c r="I58" s="36">
        <f>IF(OR($C58="",$G58="",$H58="",$K58=""),"",IF($K58="Storniert",0,$G58*$H58))</f>
        <v/>
      </c>
      <c r="J58" s="23" t="n"/>
      <c r="K58" s="22" t="n"/>
      <c r="L58" s="23" t="n"/>
    </row>
    <row r="59" ht="22" customHeight="1">
      <c r="A59" s="22" t="n"/>
      <c r="B59" s="23" t="n"/>
      <c r="C59" s="23" t="n"/>
      <c r="D59" s="22" t="n"/>
      <c r="E59" s="40" t="n"/>
      <c r="F59" s="41" t="n"/>
      <c r="G59" s="42">
        <f>IF(OR($C59="",$E59="",'Auftrag'!$B$6=""),"",$E59*'Auftrag'!$B$6*(1+IF('Parameter'!$B$4="",0,'Parameter'!$B$4))*(1+IF($F59="",0,$F59)))</f>
        <v/>
      </c>
      <c r="H59" s="39" t="n"/>
      <c r="I59" s="33">
        <f>IF(OR($C59="",$G59="",$H59="",$K59=""),"",IF($K59="Storniert",0,$G59*$H59))</f>
        <v/>
      </c>
      <c r="J59" s="23" t="n"/>
      <c r="K59" s="22" t="n"/>
      <c r="L59" s="23" t="n"/>
    </row>
    <row r="60" ht="22" customHeight="1">
      <c r="A60" s="22" t="n"/>
      <c r="B60" s="23" t="n"/>
      <c r="C60" s="23" t="n"/>
      <c r="D60" s="22" t="n"/>
      <c r="E60" s="40" t="n"/>
      <c r="F60" s="41" t="n"/>
      <c r="G60" s="43">
        <f>IF(OR($C60="",$E60="",'Auftrag'!$B$6=""),"",$E60*'Auftrag'!$B$6*(1+IF('Parameter'!$B$4="",0,'Parameter'!$B$4))*(1+IF($F60="",0,$F60)))</f>
        <v/>
      </c>
      <c r="H60" s="39" t="n"/>
      <c r="I60" s="36">
        <f>IF(OR($C60="",$G60="",$H60="",$K60=""),"",IF($K60="Storniert",0,$G60*$H60))</f>
        <v/>
      </c>
      <c r="J60" s="23" t="n"/>
      <c r="K60" s="22" t="n"/>
      <c r="L60" s="23" t="n"/>
    </row>
    <row r="61" ht="22" customHeight="1">
      <c r="A61" s="22" t="n"/>
      <c r="B61" s="23" t="n"/>
      <c r="C61" s="23" t="n"/>
      <c r="D61" s="22" t="n"/>
      <c r="E61" s="40" t="n"/>
      <c r="F61" s="41" t="n"/>
      <c r="G61" s="42">
        <f>IF(OR($C61="",$E61="",'Auftrag'!$B$6=""),"",$E61*'Auftrag'!$B$6*(1+IF('Parameter'!$B$4="",0,'Parameter'!$B$4))*(1+IF($F61="",0,$F61)))</f>
        <v/>
      </c>
      <c r="H61" s="39" t="n"/>
      <c r="I61" s="33">
        <f>IF(OR($C61="",$G61="",$H61="",$K61=""),"",IF($K61="Storniert",0,$G61*$H61))</f>
        <v/>
      </c>
      <c r="J61" s="23" t="n"/>
      <c r="K61" s="22" t="n"/>
      <c r="L61" s="23" t="n"/>
    </row>
    <row r="62" ht="22" customHeight="1">
      <c r="A62" s="22" t="n"/>
      <c r="B62" s="23" t="n"/>
      <c r="C62" s="23" t="n"/>
      <c r="D62" s="22" t="n"/>
      <c r="E62" s="40" t="n"/>
      <c r="F62" s="41" t="n"/>
      <c r="G62" s="43">
        <f>IF(OR($C62="",$E62="",'Auftrag'!$B$6=""),"",$E62*'Auftrag'!$B$6*(1+IF('Parameter'!$B$4="",0,'Parameter'!$B$4))*(1+IF($F62="",0,$F62)))</f>
        <v/>
      </c>
      <c r="H62" s="39" t="n"/>
      <c r="I62" s="36">
        <f>IF(OR($C62="",$G62="",$H62="",$K62=""),"",IF($K62="Storniert",0,$G62*$H62))</f>
        <v/>
      </c>
      <c r="J62" s="23" t="n"/>
      <c r="K62" s="22" t="n"/>
      <c r="L62" s="23" t="n"/>
    </row>
    <row r="63" ht="22" customHeight="1">
      <c r="A63" s="22" t="n"/>
      <c r="B63" s="23" t="n"/>
      <c r="C63" s="23" t="n"/>
      <c r="D63" s="22" t="n"/>
      <c r="E63" s="40" t="n"/>
      <c r="F63" s="41" t="n"/>
      <c r="G63" s="42">
        <f>IF(OR($C63="",$E63="",'Auftrag'!$B$6=""),"",$E63*'Auftrag'!$B$6*(1+IF('Parameter'!$B$4="",0,'Parameter'!$B$4))*(1+IF($F63="",0,$F63)))</f>
        <v/>
      </c>
      <c r="H63" s="39" t="n"/>
      <c r="I63" s="33">
        <f>IF(OR($C63="",$G63="",$H63="",$K63=""),"",IF($K63="Storniert",0,$G63*$H63))</f>
        <v/>
      </c>
      <c r="J63" s="23" t="n"/>
      <c r="K63" s="22" t="n"/>
      <c r="L63" s="23" t="n"/>
    </row>
    <row r="64" ht="22" customHeight="1">
      <c r="A64" s="22" t="n"/>
      <c r="B64" s="23" t="n"/>
      <c r="C64" s="23" t="n"/>
      <c r="D64" s="22" t="n"/>
      <c r="E64" s="40" t="n"/>
      <c r="F64" s="41" t="n"/>
      <c r="G64" s="43">
        <f>IF(OR($C64="",$E64="",'Auftrag'!$B$6=""),"",$E64*'Auftrag'!$B$6*(1+IF('Parameter'!$B$4="",0,'Parameter'!$B$4))*(1+IF($F64="",0,$F64)))</f>
        <v/>
      </c>
      <c r="H64" s="39" t="n"/>
      <c r="I64" s="36">
        <f>IF(OR($C64="",$G64="",$H64="",$K64=""),"",IF($K64="Storniert",0,$G64*$H64))</f>
        <v/>
      </c>
      <c r="J64" s="23" t="n"/>
      <c r="K64" s="22" t="n"/>
      <c r="L64" s="23" t="n"/>
    </row>
    <row r="65" ht="22" customHeight="1">
      <c r="A65" s="22" t="n"/>
      <c r="B65" s="23" t="n"/>
      <c r="C65" s="23" t="n"/>
      <c r="D65" s="22" t="n"/>
      <c r="E65" s="40" t="n"/>
      <c r="F65" s="41" t="n"/>
      <c r="G65" s="42">
        <f>IF(OR($C65="",$E65="",'Auftrag'!$B$6=""),"",$E65*'Auftrag'!$B$6*(1+IF('Parameter'!$B$4="",0,'Parameter'!$B$4))*(1+IF($F65="",0,$F65)))</f>
        <v/>
      </c>
      <c r="H65" s="39" t="n"/>
      <c r="I65" s="33">
        <f>IF(OR($C65="",$G65="",$H65="",$K65=""),"",IF($K65="Storniert",0,$G65*$H65))</f>
        <v/>
      </c>
      <c r="J65" s="23" t="n"/>
      <c r="K65" s="22" t="n"/>
      <c r="L65" s="23" t="n"/>
    </row>
    <row r="66" ht="22" customHeight="1">
      <c r="A66" s="22" t="n"/>
      <c r="B66" s="23" t="n"/>
      <c r="C66" s="23" t="n"/>
      <c r="D66" s="22" t="n"/>
      <c r="E66" s="40" t="n"/>
      <c r="F66" s="41" t="n"/>
      <c r="G66" s="43">
        <f>IF(OR($C66="",$E66="",'Auftrag'!$B$6=""),"",$E66*'Auftrag'!$B$6*(1+IF('Parameter'!$B$4="",0,'Parameter'!$B$4))*(1+IF($F66="",0,$F66)))</f>
        <v/>
      </c>
      <c r="H66" s="39" t="n"/>
      <c r="I66" s="36">
        <f>IF(OR($C66="",$G66="",$H66="",$K66=""),"",IF($K66="Storniert",0,$G66*$H66))</f>
        <v/>
      </c>
      <c r="J66" s="23" t="n"/>
      <c r="K66" s="22" t="n"/>
      <c r="L66" s="23" t="n"/>
    </row>
    <row r="67" ht="22" customHeight="1">
      <c r="A67" s="22" t="n"/>
      <c r="B67" s="23" t="n"/>
      <c r="C67" s="23" t="n"/>
      <c r="D67" s="22" t="n"/>
      <c r="E67" s="40" t="n"/>
      <c r="F67" s="41" t="n"/>
      <c r="G67" s="42">
        <f>IF(OR($C67="",$E67="",'Auftrag'!$B$6=""),"",$E67*'Auftrag'!$B$6*(1+IF('Parameter'!$B$4="",0,'Parameter'!$B$4))*(1+IF($F67="",0,$F67)))</f>
        <v/>
      </c>
      <c r="H67" s="39" t="n"/>
      <c r="I67" s="33">
        <f>IF(OR($C67="",$G67="",$H67="",$K67=""),"",IF($K67="Storniert",0,$G67*$H67))</f>
        <v/>
      </c>
      <c r="J67" s="23" t="n"/>
      <c r="K67" s="22" t="n"/>
      <c r="L67" s="23" t="n"/>
    </row>
    <row r="68" ht="22" customHeight="1">
      <c r="A68" s="22" t="n"/>
      <c r="B68" s="23" t="n"/>
      <c r="C68" s="23" t="n"/>
      <c r="D68" s="22" t="n"/>
      <c r="E68" s="40" t="n"/>
      <c r="F68" s="41" t="n"/>
      <c r="G68" s="43">
        <f>IF(OR($C68="",$E68="",'Auftrag'!$B$6=""),"",$E68*'Auftrag'!$B$6*(1+IF('Parameter'!$B$4="",0,'Parameter'!$B$4))*(1+IF($F68="",0,$F68)))</f>
        <v/>
      </c>
      <c r="H68" s="39" t="n"/>
      <c r="I68" s="36">
        <f>IF(OR($C68="",$G68="",$H68="",$K68=""),"",IF($K68="Storniert",0,$G68*$H68))</f>
        <v/>
      </c>
      <c r="J68" s="23" t="n"/>
      <c r="K68" s="22" t="n"/>
      <c r="L68" s="23" t="n"/>
    </row>
    <row r="69" ht="22" customHeight="1">
      <c r="A69" s="22" t="n"/>
      <c r="B69" s="23" t="n"/>
      <c r="C69" s="23" t="n"/>
      <c r="D69" s="22" t="n"/>
      <c r="E69" s="40" t="n"/>
      <c r="F69" s="41" t="n"/>
      <c r="G69" s="42">
        <f>IF(OR($C69="",$E69="",'Auftrag'!$B$6=""),"",$E69*'Auftrag'!$B$6*(1+IF('Parameter'!$B$4="",0,'Parameter'!$B$4))*(1+IF($F69="",0,$F69)))</f>
        <v/>
      </c>
      <c r="H69" s="39" t="n"/>
      <c r="I69" s="33">
        <f>IF(OR($C69="",$G69="",$H69="",$K69=""),"",IF($K69="Storniert",0,$G69*$H69))</f>
        <v/>
      </c>
      <c r="J69" s="23" t="n"/>
      <c r="K69" s="22" t="n"/>
      <c r="L69" s="23" t="n"/>
    </row>
    <row r="70" ht="22" customHeight="1">
      <c r="A70" s="22" t="n"/>
      <c r="B70" s="23" t="n"/>
      <c r="C70" s="23" t="n"/>
      <c r="D70" s="22" t="n"/>
      <c r="E70" s="40" t="n"/>
      <c r="F70" s="41" t="n"/>
      <c r="G70" s="43">
        <f>IF(OR($C70="",$E70="",'Auftrag'!$B$6=""),"",$E70*'Auftrag'!$B$6*(1+IF('Parameter'!$B$4="",0,'Parameter'!$B$4))*(1+IF($F70="",0,$F70)))</f>
        <v/>
      </c>
      <c r="H70" s="39" t="n"/>
      <c r="I70" s="36">
        <f>IF(OR($C70="",$G70="",$H70="",$K70=""),"",IF($K70="Storniert",0,$G70*$H70))</f>
        <v/>
      </c>
      <c r="J70" s="23" t="n"/>
      <c r="K70" s="22" t="n"/>
      <c r="L70" s="23" t="n"/>
    </row>
    <row r="71" ht="22" customHeight="1">
      <c r="A71" s="22" t="n"/>
      <c r="B71" s="23" t="n"/>
      <c r="C71" s="23" t="n"/>
      <c r="D71" s="22" t="n"/>
      <c r="E71" s="40" t="n"/>
      <c r="F71" s="41" t="n"/>
      <c r="G71" s="42">
        <f>IF(OR($C71="",$E71="",'Auftrag'!$B$6=""),"",$E71*'Auftrag'!$B$6*(1+IF('Parameter'!$B$4="",0,'Parameter'!$B$4))*(1+IF($F71="",0,$F71)))</f>
        <v/>
      </c>
      <c r="H71" s="39" t="n"/>
      <c r="I71" s="33">
        <f>IF(OR($C71="",$G71="",$H71="",$K71=""),"",IF($K71="Storniert",0,$G71*$H71))</f>
        <v/>
      </c>
      <c r="J71" s="23" t="n"/>
      <c r="K71" s="22" t="n"/>
      <c r="L71" s="23" t="n"/>
    </row>
    <row r="72" ht="22" customHeight="1">
      <c r="A72" s="22" t="n"/>
      <c r="B72" s="23" t="n"/>
      <c r="C72" s="23" t="n"/>
      <c r="D72" s="22" t="n"/>
      <c r="E72" s="40" t="n"/>
      <c r="F72" s="41" t="n"/>
      <c r="G72" s="43">
        <f>IF(OR($C72="",$E72="",'Auftrag'!$B$6=""),"",$E72*'Auftrag'!$B$6*(1+IF('Parameter'!$B$4="",0,'Parameter'!$B$4))*(1+IF($F72="",0,$F72)))</f>
        <v/>
      </c>
      <c r="H72" s="39" t="n"/>
      <c r="I72" s="36">
        <f>IF(OR($C72="",$G72="",$H72="",$K72=""),"",IF($K72="Storniert",0,$G72*$H72))</f>
        <v/>
      </c>
      <c r="J72" s="23" t="n"/>
      <c r="K72" s="22" t="n"/>
      <c r="L72" s="23" t="n"/>
    </row>
    <row r="73" ht="22" customHeight="1">
      <c r="A73" s="22" t="n"/>
      <c r="B73" s="23" t="n"/>
      <c r="C73" s="23" t="n"/>
      <c r="D73" s="22" t="n"/>
      <c r="E73" s="40" t="n"/>
      <c r="F73" s="41" t="n"/>
      <c r="G73" s="42">
        <f>IF(OR($C73="",$E73="",'Auftrag'!$B$6=""),"",$E73*'Auftrag'!$B$6*(1+IF('Parameter'!$B$4="",0,'Parameter'!$B$4))*(1+IF($F73="",0,$F73)))</f>
        <v/>
      </c>
      <c r="H73" s="39" t="n"/>
      <c r="I73" s="33">
        <f>IF(OR($C73="",$G73="",$H73="",$K73=""),"",IF($K73="Storniert",0,$G73*$H73))</f>
        <v/>
      </c>
      <c r="J73" s="23" t="n"/>
      <c r="K73" s="22" t="n"/>
      <c r="L73" s="23" t="n"/>
    </row>
    <row r="74" ht="22" customHeight="1">
      <c r="A74" s="22" t="n"/>
      <c r="B74" s="23" t="n"/>
      <c r="C74" s="23" t="n"/>
      <c r="D74" s="22" t="n"/>
      <c r="E74" s="40" t="n"/>
      <c r="F74" s="41" t="n"/>
      <c r="G74" s="43">
        <f>IF(OR($C74="",$E74="",'Auftrag'!$B$6=""),"",$E74*'Auftrag'!$B$6*(1+IF('Parameter'!$B$4="",0,'Parameter'!$B$4))*(1+IF($F74="",0,$F74)))</f>
        <v/>
      </c>
      <c r="H74" s="39" t="n"/>
      <c r="I74" s="36">
        <f>IF(OR($C74="",$G74="",$H74="",$K74=""),"",IF($K74="Storniert",0,$G74*$H74))</f>
        <v/>
      </c>
      <c r="J74" s="23" t="n"/>
      <c r="K74" s="22" t="n"/>
      <c r="L74" s="23" t="n"/>
    </row>
    <row r="75" ht="22" customHeight="1">
      <c r="A75" s="22" t="n"/>
      <c r="B75" s="23" t="n"/>
      <c r="C75" s="23" t="n"/>
      <c r="D75" s="22" t="n"/>
      <c r="E75" s="40" t="n"/>
      <c r="F75" s="41" t="n"/>
      <c r="G75" s="42">
        <f>IF(OR($C75="",$E75="",'Auftrag'!$B$6=""),"",$E75*'Auftrag'!$B$6*(1+IF('Parameter'!$B$4="",0,'Parameter'!$B$4))*(1+IF($F75="",0,$F75)))</f>
        <v/>
      </c>
      <c r="H75" s="39" t="n"/>
      <c r="I75" s="33">
        <f>IF(OR($C75="",$G75="",$H75="",$K75=""),"",IF($K75="Storniert",0,$G75*$H75))</f>
        <v/>
      </c>
      <c r="J75" s="23" t="n"/>
      <c r="K75" s="22" t="n"/>
      <c r="L75" s="23" t="n"/>
    </row>
    <row r="76" ht="22" customHeight="1">
      <c r="A76" s="22" t="n"/>
      <c r="B76" s="23" t="n"/>
      <c r="C76" s="23" t="n"/>
      <c r="D76" s="22" t="n"/>
      <c r="E76" s="40" t="n"/>
      <c r="F76" s="41" t="n"/>
      <c r="G76" s="43">
        <f>IF(OR($C76="",$E76="",'Auftrag'!$B$6=""),"",$E76*'Auftrag'!$B$6*(1+IF('Parameter'!$B$4="",0,'Parameter'!$B$4))*(1+IF($F76="",0,$F76)))</f>
        <v/>
      </c>
      <c r="H76" s="39" t="n"/>
      <c r="I76" s="36">
        <f>IF(OR($C76="",$G76="",$H76="",$K76=""),"",IF($K76="Storniert",0,$G76*$H76))</f>
        <v/>
      </c>
      <c r="J76" s="23" t="n"/>
      <c r="K76" s="22" t="n"/>
      <c r="L76" s="23" t="n"/>
    </row>
    <row r="77" ht="22" customHeight="1">
      <c r="A77" s="22" t="n"/>
      <c r="B77" s="23" t="n"/>
      <c r="C77" s="23" t="n"/>
      <c r="D77" s="22" t="n"/>
      <c r="E77" s="40" t="n"/>
      <c r="F77" s="41" t="n"/>
      <c r="G77" s="42">
        <f>IF(OR($C77="",$E77="",'Auftrag'!$B$6=""),"",$E77*'Auftrag'!$B$6*(1+IF('Parameter'!$B$4="",0,'Parameter'!$B$4))*(1+IF($F77="",0,$F77)))</f>
        <v/>
      </c>
      <c r="H77" s="39" t="n"/>
      <c r="I77" s="33">
        <f>IF(OR($C77="",$G77="",$H77="",$K77=""),"",IF($K77="Storniert",0,$G77*$H77))</f>
        <v/>
      </c>
      <c r="J77" s="23" t="n"/>
      <c r="K77" s="22" t="n"/>
      <c r="L77" s="23" t="n"/>
    </row>
    <row r="78" ht="22" customHeight="1">
      <c r="A78" s="22" t="n"/>
      <c r="B78" s="23" t="n"/>
      <c r="C78" s="23" t="n"/>
      <c r="D78" s="22" t="n"/>
      <c r="E78" s="40" t="n"/>
      <c r="F78" s="41" t="n"/>
      <c r="G78" s="43">
        <f>IF(OR($C78="",$E78="",'Auftrag'!$B$6=""),"",$E78*'Auftrag'!$B$6*(1+IF('Parameter'!$B$4="",0,'Parameter'!$B$4))*(1+IF($F78="",0,$F78)))</f>
        <v/>
      </c>
      <c r="H78" s="39" t="n"/>
      <c r="I78" s="36">
        <f>IF(OR($C78="",$G78="",$H78="",$K78=""),"",IF($K78="Storniert",0,$G78*$H78))</f>
        <v/>
      </c>
      <c r="J78" s="23" t="n"/>
      <c r="K78" s="22" t="n"/>
      <c r="L78" s="23" t="n"/>
    </row>
    <row r="79" ht="22" customHeight="1">
      <c r="A79" s="22" t="n"/>
      <c r="B79" s="23" t="n"/>
      <c r="C79" s="23" t="n"/>
      <c r="D79" s="22" t="n"/>
      <c r="E79" s="40" t="n"/>
      <c r="F79" s="41" t="n"/>
      <c r="G79" s="42">
        <f>IF(OR($C79="",$E79="",'Auftrag'!$B$6=""),"",$E79*'Auftrag'!$B$6*(1+IF('Parameter'!$B$4="",0,'Parameter'!$B$4))*(1+IF($F79="",0,$F79)))</f>
        <v/>
      </c>
      <c r="H79" s="39" t="n"/>
      <c r="I79" s="33">
        <f>IF(OR($C79="",$G79="",$H79="",$K79=""),"",IF($K79="Storniert",0,$G79*$H79))</f>
        <v/>
      </c>
      <c r="J79" s="23" t="n"/>
      <c r="K79" s="22" t="n"/>
      <c r="L79" s="23" t="n"/>
    </row>
    <row r="80" ht="22" customHeight="1">
      <c r="A80" s="22" t="n"/>
      <c r="B80" s="23" t="n"/>
      <c r="C80" s="23" t="n"/>
      <c r="D80" s="22" t="n"/>
      <c r="E80" s="40" t="n"/>
      <c r="F80" s="41" t="n"/>
      <c r="G80" s="43">
        <f>IF(OR($C80="",$E80="",'Auftrag'!$B$6=""),"",$E80*'Auftrag'!$B$6*(1+IF('Parameter'!$B$4="",0,'Parameter'!$B$4))*(1+IF($F80="",0,$F80)))</f>
        <v/>
      </c>
      <c r="H80" s="39" t="n"/>
      <c r="I80" s="36">
        <f>IF(OR($C80="",$G80="",$H80="",$K80=""),"",IF($K80="Storniert",0,$G80*$H80))</f>
        <v/>
      </c>
      <c r="J80" s="23" t="n"/>
      <c r="K80" s="22" t="n"/>
      <c r="L80" s="23" t="n"/>
    </row>
    <row r="81" ht="22" customHeight="1">
      <c r="A81" s="22" t="n"/>
      <c r="B81" s="23" t="n"/>
      <c r="C81" s="23" t="n"/>
      <c r="D81" s="22" t="n"/>
      <c r="E81" s="40" t="n"/>
      <c r="F81" s="41" t="n"/>
      <c r="G81" s="42">
        <f>IF(OR($C81="",$E81="",'Auftrag'!$B$6=""),"",$E81*'Auftrag'!$B$6*(1+IF('Parameter'!$B$4="",0,'Parameter'!$B$4))*(1+IF($F81="",0,$F81)))</f>
        <v/>
      </c>
      <c r="H81" s="39" t="n"/>
      <c r="I81" s="33">
        <f>IF(OR($C81="",$G81="",$H81="",$K81=""),"",IF($K81="Storniert",0,$G81*$H81))</f>
        <v/>
      </c>
      <c r="J81" s="23" t="n"/>
      <c r="K81" s="22" t="n"/>
      <c r="L81" s="23" t="n"/>
    </row>
    <row r="82" ht="22" customHeight="1">
      <c r="A82" s="22" t="n"/>
      <c r="B82" s="23" t="n"/>
      <c r="C82" s="23" t="n"/>
      <c r="D82" s="22" t="n"/>
      <c r="E82" s="40" t="n"/>
      <c r="F82" s="41" t="n"/>
      <c r="G82" s="43">
        <f>IF(OR($C82="",$E82="",'Auftrag'!$B$6=""),"",$E82*'Auftrag'!$B$6*(1+IF('Parameter'!$B$4="",0,'Parameter'!$B$4))*(1+IF($F82="",0,$F82)))</f>
        <v/>
      </c>
      <c r="H82" s="39" t="n"/>
      <c r="I82" s="36">
        <f>IF(OR($C82="",$G82="",$H82="",$K82=""),"",IF($K82="Storniert",0,$G82*$H82))</f>
        <v/>
      </c>
      <c r="J82" s="23" t="n"/>
      <c r="K82" s="22" t="n"/>
      <c r="L82" s="23" t="n"/>
    </row>
    <row r="83" ht="22" customHeight="1">
      <c r="A83" s="22" t="n"/>
      <c r="B83" s="23" t="n"/>
      <c r="C83" s="23" t="n"/>
      <c r="D83" s="22" t="n"/>
      <c r="E83" s="40" t="n"/>
      <c r="F83" s="41" t="n"/>
      <c r="G83" s="42">
        <f>IF(OR($C83="",$E83="",'Auftrag'!$B$6=""),"",$E83*'Auftrag'!$B$6*(1+IF('Parameter'!$B$4="",0,'Parameter'!$B$4))*(1+IF($F83="",0,$F83)))</f>
        <v/>
      </c>
      <c r="H83" s="39" t="n"/>
      <c r="I83" s="33">
        <f>IF(OR($C83="",$G83="",$H83="",$K83=""),"",IF($K83="Storniert",0,$G83*$H83))</f>
        <v/>
      </c>
      <c r="J83" s="23" t="n"/>
      <c r="K83" s="22" t="n"/>
      <c r="L83" s="23" t="n"/>
    </row>
    <row r="84" ht="22" customHeight="1">
      <c r="A84" s="22" t="n"/>
      <c r="B84" s="23" t="n"/>
      <c r="C84" s="23" t="n"/>
      <c r="D84" s="22" t="n"/>
      <c r="E84" s="40" t="n"/>
      <c r="F84" s="41" t="n"/>
      <c r="G84" s="43">
        <f>IF(OR($C84="",$E84="",'Auftrag'!$B$6=""),"",$E84*'Auftrag'!$B$6*(1+IF('Parameter'!$B$4="",0,'Parameter'!$B$4))*(1+IF($F84="",0,$F84)))</f>
        <v/>
      </c>
      <c r="H84" s="39" t="n"/>
      <c r="I84" s="36">
        <f>IF(OR($C84="",$G84="",$H84="",$K84=""),"",IF($K84="Storniert",0,$G84*$H84))</f>
        <v/>
      </c>
      <c r="J84" s="23" t="n"/>
      <c r="K84" s="22" t="n"/>
      <c r="L84" s="23" t="n"/>
    </row>
    <row r="85" ht="22" customHeight="1">
      <c r="A85" s="22" t="n"/>
      <c r="B85" s="23" t="n"/>
      <c r="C85" s="23" t="n"/>
      <c r="D85" s="22" t="n"/>
      <c r="E85" s="40" t="n"/>
      <c r="F85" s="41" t="n"/>
      <c r="G85" s="42">
        <f>IF(OR($C85="",$E85="",'Auftrag'!$B$6=""),"",$E85*'Auftrag'!$B$6*(1+IF('Parameter'!$B$4="",0,'Parameter'!$B$4))*(1+IF($F85="",0,$F85)))</f>
        <v/>
      </c>
      <c r="H85" s="39" t="n"/>
      <c r="I85" s="33">
        <f>IF(OR($C85="",$G85="",$H85="",$K85=""),"",IF($K85="Storniert",0,$G85*$H85))</f>
        <v/>
      </c>
      <c r="J85" s="23" t="n"/>
      <c r="K85" s="22" t="n"/>
      <c r="L85" s="23" t="n"/>
    </row>
    <row r="86" ht="22" customHeight="1">
      <c r="A86" s="22" t="n"/>
      <c r="B86" s="23" t="n"/>
      <c r="C86" s="23" t="n"/>
      <c r="D86" s="22" t="n"/>
      <c r="E86" s="40" t="n"/>
      <c r="F86" s="41" t="n"/>
      <c r="G86" s="43">
        <f>IF(OR($C86="",$E86="",'Auftrag'!$B$6=""),"",$E86*'Auftrag'!$B$6*(1+IF('Parameter'!$B$4="",0,'Parameter'!$B$4))*(1+IF($F86="",0,$F86)))</f>
        <v/>
      </c>
      <c r="H86" s="39" t="n"/>
      <c r="I86" s="36">
        <f>IF(OR($C86="",$G86="",$H86="",$K86=""),"",IF($K86="Storniert",0,$G86*$H86))</f>
        <v/>
      </c>
      <c r="J86" s="23" t="n"/>
      <c r="K86" s="22" t="n"/>
      <c r="L86" s="23" t="n"/>
    </row>
    <row r="87" ht="22" customHeight="1">
      <c r="A87" s="22" t="n"/>
      <c r="B87" s="23" t="n"/>
      <c r="C87" s="23" t="n"/>
      <c r="D87" s="22" t="n"/>
      <c r="E87" s="40" t="n"/>
      <c r="F87" s="41" t="n"/>
      <c r="G87" s="42">
        <f>IF(OR($C87="",$E87="",'Auftrag'!$B$6=""),"",$E87*'Auftrag'!$B$6*(1+IF('Parameter'!$B$4="",0,'Parameter'!$B$4))*(1+IF($F87="",0,$F87)))</f>
        <v/>
      </c>
      <c r="H87" s="39" t="n"/>
      <c r="I87" s="33">
        <f>IF(OR($C87="",$G87="",$H87="",$K87=""),"",IF($K87="Storniert",0,$G87*$H87))</f>
        <v/>
      </c>
      <c r="J87" s="23" t="n"/>
      <c r="K87" s="22" t="n"/>
      <c r="L87" s="23" t="n"/>
    </row>
    <row r="88" ht="22" customHeight="1">
      <c r="A88" s="22" t="n"/>
      <c r="B88" s="23" t="n"/>
      <c r="C88" s="23" t="n"/>
      <c r="D88" s="22" t="n"/>
      <c r="E88" s="40" t="n"/>
      <c r="F88" s="41" t="n"/>
      <c r="G88" s="43">
        <f>IF(OR($C88="",$E88="",'Auftrag'!$B$6=""),"",$E88*'Auftrag'!$B$6*(1+IF('Parameter'!$B$4="",0,'Parameter'!$B$4))*(1+IF($F88="",0,$F88)))</f>
        <v/>
      </c>
      <c r="H88" s="39" t="n"/>
      <c r="I88" s="36">
        <f>IF(OR($C88="",$G88="",$H88="",$K88=""),"",IF($K88="Storniert",0,$G88*$H88))</f>
        <v/>
      </c>
      <c r="J88" s="23" t="n"/>
      <c r="K88" s="22" t="n"/>
      <c r="L88" s="23" t="n"/>
    </row>
    <row r="89" ht="22" customHeight="1">
      <c r="A89" s="22" t="n"/>
      <c r="B89" s="23" t="n"/>
      <c r="C89" s="23" t="n"/>
      <c r="D89" s="22" t="n"/>
      <c r="E89" s="40" t="n"/>
      <c r="F89" s="41" t="n"/>
      <c r="G89" s="42">
        <f>IF(OR($C89="",$E89="",'Auftrag'!$B$6=""),"",$E89*'Auftrag'!$B$6*(1+IF('Parameter'!$B$4="",0,'Parameter'!$B$4))*(1+IF($F89="",0,$F89)))</f>
        <v/>
      </c>
      <c r="H89" s="39" t="n"/>
      <c r="I89" s="33">
        <f>IF(OR($C89="",$G89="",$H89="",$K89=""),"",IF($K89="Storniert",0,$G89*$H89))</f>
        <v/>
      </c>
      <c r="J89" s="23" t="n"/>
      <c r="K89" s="22" t="n"/>
      <c r="L89" s="23" t="n"/>
    </row>
    <row r="90" ht="22" customHeight="1">
      <c r="A90" s="22" t="n"/>
      <c r="B90" s="23" t="n"/>
      <c r="C90" s="23" t="n"/>
      <c r="D90" s="22" t="n"/>
      <c r="E90" s="40" t="n"/>
      <c r="F90" s="41" t="n"/>
      <c r="G90" s="43">
        <f>IF(OR($C90="",$E90="",'Auftrag'!$B$6=""),"",$E90*'Auftrag'!$B$6*(1+IF('Parameter'!$B$4="",0,'Parameter'!$B$4))*(1+IF($F90="",0,$F90)))</f>
        <v/>
      </c>
      <c r="H90" s="39" t="n"/>
      <c r="I90" s="36">
        <f>IF(OR($C90="",$G90="",$H90="",$K90=""),"",IF($K90="Storniert",0,$G90*$H90))</f>
        <v/>
      </c>
      <c r="J90" s="23" t="n"/>
      <c r="K90" s="22" t="n"/>
      <c r="L90" s="23" t="n"/>
    </row>
    <row r="91" ht="22" customHeight="1">
      <c r="A91" s="22" t="n"/>
      <c r="B91" s="23" t="n"/>
      <c r="C91" s="23" t="n"/>
      <c r="D91" s="22" t="n"/>
      <c r="E91" s="40" t="n"/>
      <c r="F91" s="41" t="n"/>
      <c r="G91" s="42">
        <f>IF(OR($C91="",$E91="",'Auftrag'!$B$6=""),"",$E91*'Auftrag'!$B$6*(1+IF('Parameter'!$B$4="",0,'Parameter'!$B$4))*(1+IF($F91="",0,$F91)))</f>
        <v/>
      </c>
      <c r="H91" s="39" t="n"/>
      <c r="I91" s="33">
        <f>IF(OR($C91="",$G91="",$H91="",$K91=""),"",IF($K91="Storniert",0,$G91*$H91))</f>
        <v/>
      </c>
      <c r="J91" s="23" t="n"/>
      <c r="K91" s="22" t="n"/>
      <c r="L91" s="23" t="n"/>
    </row>
    <row r="92" ht="22" customHeight="1">
      <c r="A92" s="22" t="n"/>
      <c r="B92" s="23" t="n"/>
      <c r="C92" s="23" t="n"/>
      <c r="D92" s="22" t="n"/>
      <c r="E92" s="40" t="n"/>
      <c r="F92" s="41" t="n"/>
      <c r="G92" s="43">
        <f>IF(OR($C92="",$E92="",'Auftrag'!$B$6=""),"",$E92*'Auftrag'!$B$6*(1+IF('Parameter'!$B$4="",0,'Parameter'!$B$4))*(1+IF($F92="",0,$F92)))</f>
        <v/>
      </c>
      <c r="H92" s="39" t="n"/>
      <c r="I92" s="36">
        <f>IF(OR($C92="",$G92="",$H92="",$K92=""),"",IF($K92="Storniert",0,$G92*$H92))</f>
        <v/>
      </c>
      <c r="J92" s="23" t="n"/>
      <c r="K92" s="22" t="n"/>
      <c r="L92" s="23" t="n"/>
    </row>
    <row r="93" ht="22" customHeight="1">
      <c r="A93" s="22" t="n"/>
      <c r="B93" s="23" t="n"/>
      <c r="C93" s="23" t="n"/>
      <c r="D93" s="22" t="n"/>
      <c r="E93" s="40" t="n"/>
      <c r="F93" s="41" t="n"/>
      <c r="G93" s="42">
        <f>IF(OR($C93="",$E93="",'Auftrag'!$B$6=""),"",$E93*'Auftrag'!$B$6*(1+IF('Parameter'!$B$4="",0,'Parameter'!$B$4))*(1+IF($F93="",0,$F93)))</f>
        <v/>
      </c>
      <c r="H93" s="39" t="n"/>
      <c r="I93" s="33">
        <f>IF(OR($C93="",$G93="",$H93="",$K93=""),"",IF($K93="Storniert",0,$G93*$H93))</f>
        <v/>
      </c>
      <c r="J93" s="23" t="n"/>
      <c r="K93" s="22" t="n"/>
      <c r="L93" s="23" t="n"/>
    </row>
    <row r="94" ht="22" customHeight="1">
      <c r="A94" s="22" t="n"/>
      <c r="B94" s="23" t="n"/>
      <c r="C94" s="23" t="n"/>
      <c r="D94" s="22" t="n"/>
      <c r="E94" s="40" t="n"/>
      <c r="F94" s="41" t="n"/>
      <c r="G94" s="43">
        <f>IF(OR($C94="",$E94="",'Auftrag'!$B$6=""),"",$E94*'Auftrag'!$B$6*(1+IF('Parameter'!$B$4="",0,'Parameter'!$B$4))*(1+IF($F94="",0,$F94)))</f>
        <v/>
      </c>
      <c r="H94" s="39" t="n"/>
      <c r="I94" s="36">
        <f>IF(OR($C94="",$G94="",$H94="",$K94=""),"",IF($K94="Storniert",0,$G94*$H94))</f>
        <v/>
      </c>
      <c r="J94" s="23" t="n"/>
      <c r="K94" s="22" t="n"/>
      <c r="L94" s="23" t="n"/>
    </row>
    <row r="95" ht="22" customHeight="1">
      <c r="A95" s="22" t="n"/>
      <c r="B95" s="23" t="n"/>
      <c r="C95" s="23" t="n"/>
      <c r="D95" s="22" t="n"/>
      <c r="E95" s="40" t="n"/>
      <c r="F95" s="41" t="n"/>
      <c r="G95" s="42">
        <f>IF(OR($C95="",$E95="",'Auftrag'!$B$6=""),"",$E95*'Auftrag'!$B$6*(1+IF('Parameter'!$B$4="",0,'Parameter'!$B$4))*(1+IF($F95="",0,$F95)))</f>
        <v/>
      </c>
      <c r="H95" s="39" t="n"/>
      <c r="I95" s="33">
        <f>IF(OR($C95="",$G95="",$H95="",$K95=""),"",IF($K95="Storniert",0,$G95*$H95))</f>
        <v/>
      </c>
      <c r="J95" s="23" t="n"/>
      <c r="K95" s="22" t="n"/>
      <c r="L95" s="23" t="n"/>
    </row>
    <row r="96" ht="22" customHeight="1">
      <c r="A96" s="22" t="n"/>
      <c r="B96" s="23" t="n"/>
      <c r="C96" s="23" t="n"/>
      <c r="D96" s="22" t="n"/>
      <c r="E96" s="40" t="n"/>
      <c r="F96" s="41" t="n"/>
      <c r="G96" s="43">
        <f>IF(OR($C96="",$E96="",'Auftrag'!$B$6=""),"",$E96*'Auftrag'!$B$6*(1+IF('Parameter'!$B$4="",0,'Parameter'!$B$4))*(1+IF($F96="",0,$F96)))</f>
        <v/>
      </c>
      <c r="H96" s="39" t="n"/>
      <c r="I96" s="36">
        <f>IF(OR($C96="",$G96="",$H96="",$K96=""),"",IF($K96="Storniert",0,$G96*$H96))</f>
        <v/>
      </c>
      <c r="J96" s="23" t="n"/>
      <c r="K96" s="22" t="n"/>
      <c r="L96" s="23" t="n"/>
    </row>
    <row r="97" ht="22" customHeight="1">
      <c r="A97" s="22" t="n"/>
      <c r="B97" s="23" t="n"/>
      <c r="C97" s="23" t="n"/>
      <c r="D97" s="22" t="n"/>
      <c r="E97" s="40" t="n"/>
      <c r="F97" s="41" t="n"/>
      <c r="G97" s="42">
        <f>IF(OR($C97="",$E97="",'Auftrag'!$B$6=""),"",$E97*'Auftrag'!$B$6*(1+IF('Parameter'!$B$4="",0,'Parameter'!$B$4))*(1+IF($F97="",0,$F97)))</f>
        <v/>
      </c>
      <c r="H97" s="39" t="n"/>
      <c r="I97" s="33">
        <f>IF(OR($C97="",$G97="",$H97="",$K97=""),"",IF($K97="Storniert",0,$G97*$H97))</f>
        <v/>
      </c>
      <c r="J97" s="23" t="n"/>
      <c r="K97" s="22" t="n"/>
      <c r="L97" s="23" t="n"/>
    </row>
    <row r="98" ht="22" customHeight="1">
      <c r="A98" s="22" t="n"/>
      <c r="B98" s="23" t="n"/>
      <c r="C98" s="23" t="n"/>
      <c r="D98" s="22" t="n"/>
      <c r="E98" s="40" t="n"/>
      <c r="F98" s="41" t="n"/>
      <c r="G98" s="43">
        <f>IF(OR($C98="",$E98="",'Auftrag'!$B$6=""),"",$E98*'Auftrag'!$B$6*(1+IF('Parameter'!$B$4="",0,'Parameter'!$B$4))*(1+IF($F98="",0,$F98)))</f>
        <v/>
      </c>
      <c r="H98" s="39" t="n"/>
      <c r="I98" s="36">
        <f>IF(OR($C98="",$G98="",$H98="",$K98=""),"",IF($K98="Storniert",0,$G98*$H98))</f>
        <v/>
      </c>
      <c r="J98" s="23" t="n"/>
      <c r="K98" s="22" t="n"/>
      <c r="L98" s="23" t="n"/>
    </row>
    <row r="99" ht="22" customHeight="1">
      <c r="A99" s="22" t="n"/>
      <c r="B99" s="23" t="n"/>
      <c r="C99" s="23" t="n"/>
      <c r="D99" s="22" t="n"/>
      <c r="E99" s="40" t="n"/>
      <c r="F99" s="41" t="n"/>
      <c r="G99" s="42">
        <f>IF(OR($C99="",$E99="",'Auftrag'!$B$6=""),"",$E99*'Auftrag'!$B$6*(1+IF('Parameter'!$B$4="",0,'Parameter'!$B$4))*(1+IF($F99="",0,$F99)))</f>
        <v/>
      </c>
      <c r="H99" s="39" t="n"/>
      <c r="I99" s="33">
        <f>IF(OR($C99="",$G99="",$H99="",$K99=""),"",IF($K99="Storniert",0,$G99*$H99))</f>
        <v/>
      </c>
      <c r="J99" s="23" t="n"/>
      <c r="K99" s="22" t="n"/>
      <c r="L99" s="23" t="n"/>
    </row>
    <row r="100" ht="22" customHeight="1">
      <c r="A100" s="22" t="n"/>
      <c r="B100" s="23" t="n"/>
      <c r="C100" s="23" t="n"/>
      <c r="D100" s="22" t="n"/>
      <c r="E100" s="40" t="n"/>
      <c r="F100" s="41" t="n"/>
      <c r="G100" s="43">
        <f>IF(OR($C100="",$E100="",'Auftrag'!$B$6=""),"",$E100*'Auftrag'!$B$6*(1+IF('Parameter'!$B$4="",0,'Parameter'!$B$4))*(1+IF($F100="",0,$F100)))</f>
        <v/>
      </c>
      <c r="H100" s="39" t="n"/>
      <c r="I100" s="36">
        <f>IF(OR($C100="",$G100="",$H100="",$K100=""),"",IF($K100="Storniert",0,$G100*$H100))</f>
        <v/>
      </c>
      <c r="J100" s="23" t="n"/>
      <c r="K100" s="22" t="n"/>
      <c r="L100" s="23" t="n"/>
    </row>
    <row r="101" ht="22" customHeight="1">
      <c r="A101" s="22" t="n"/>
      <c r="B101" s="23" t="n"/>
      <c r="C101" s="23" t="n"/>
      <c r="D101" s="22" t="n"/>
      <c r="E101" s="40" t="n"/>
      <c r="F101" s="41" t="n"/>
      <c r="G101" s="42">
        <f>IF(OR($C101="",$E101="",'Auftrag'!$B$6=""),"",$E101*'Auftrag'!$B$6*(1+IF('Parameter'!$B$4="",0,'Parameter'!$B$4))*(1+IF($F101="",0,$F101)))</f>
        <v/>
      </c>
      <c r="H101" s="39" t="n"/>
      <c r="I101" s="33">
        <f>IF(OR($C101="",$G101="",$H101="",$K101=""),"",IF($K101="Storniert",0,$G101*$H101))</f>
        <v/>
      </c>
      <c r="J101" s="23" t="n"/>
      <c r="K101" s="22" t="n"/>
      <c r="L101" s="23" t="n"/>
    </row>
    <row r="102" ht="22" customHeight="1">
      <c r="A102" s="22" t="n"/>
      <c r="B102" s="23" t="n"/>
      <c r="C102" s="23" t="n"/>
      <c r="D102" s="22" t="n"/>
      <c r="E102" s="40" t="n"/>
      <c r="F102" s="41" t="n"/>
      <c r="G102" s="43">
        <f>IF(OR($C102="",$E102="",'Auftrag'!$B$6=""),"",$E102*'Auftrag'!$B$6*(1+IF('Parameter'!$B$4="",0,'Parameter'!$B$4))*(1+IF($F102="",0,$F102)))</f>
        <v/>
      </c>
      <c r="H102" s="39" t="n"/>
      <c r="I102" s="36">
        <f>IF(OR($C102="",$G102="",$H102="",$K102=""),"",IF($K102="Storniert",0,$G102*$H102))</f>
        <v/>
      </c>
      <c r="J102" s="23" t="n"/>
      <c r="K102" s="22" t="n"/>
      <c r="L102" s="23" t="n"/>
    </row>
    <row r="103" ht="22" customHeight="1">
      <c r="A103" s="22" t="n"/>
      <c r="B103" s="23" t="n"/>
      <c r="C103" s="23" t="n"/>
      <c r="D103" s="22" t="n"/>
      <c r="E103" s="40" t="n"/>
      <c r="F103" s="41" t="n"/>
      <c r="G103" s="42">
        <f>IF(OR($C103="",$E103="",'Auftrag'!$B$6=""),"",$E103*'Auftrag'!$B$6*(1+IF('Parameter'!$B$4="",0,'Parameter'!$B$4))*(1+IF($F103="",0,$F103)))</f>
        <v/>
      </c>
      <c r="H103" s="39" t="n"/>
      <c r="I103" s="33">
        <f>IF(OR($C103="",$G103="",$H103="",$K103=""),"",IF($K103="Storniert",0,$G103*$H103))</f>
        <v/>
      </c>
      <c r="J103" s="23" t="n"/>
      <c r="K103" s="22" t="n"/>
      <c r="L103" s="23" t="n"/>
    </row>
    <row r="104" ht="22" customHeight="1">
      <c r="A104" s="22" t="n"/>
      <c r="B104" s="23" t="n"/>
      <c r="C104" s="23" t="n"/>
      <c r="D104" s="22" t="n"/>
      <c r="E104" s="40" t="n"/>
      <c r="F104" s="41" t="n"/>
      <c r="G104" s="43">
        <f>IF(OR($C104="",$E104="",'Auftrag'!$B$6=""),"",$E104*'Auftrag'!$B$6*(1+IF('Parameter'!$B$4="",0,'Parameter'!$B$4))*(1+IF($F104="",0,$F104)))</f>
        <v/>
      </c>
      <c r="H104" s="39" t="n"/>
      <c r="I104" s="36">
        <f>IF(OR($C104="",$G104="",$H104="",$K104=""),"",IF($K104="Storniert",0,$G104*$H104))</f>
        <v/>
      </c>
      <c r="J104" s="23" t="n"/>
      <c r="K104" s="22" t="n"/>
      <c r="L104" s="23" t="n"/>
    </row>
  </sheetData>
  <autoFilter ref="A4:L104"/>
  <mergeCells count="1">
    <mergeCell ref="A1:L1"/>
  </mergeCells>
  <conditionalFormatting sqref="A5:L104">
    <cfRule type="expression" priority="1" dxfId="0">
      <formula>AND(COUNTA($A5:$F5,$H5,$J5:$L5)&gt;0,OR($B5="",$C5="",$D5="",$E5="",$H5="",$K5=""))</formula>
    </cfRule>
  </conditionalFormatting>
  <dataValidations count="6">
    <dataValidation sqref="B5:B104" showErrorMessage="1" showInputMessage="1" allowBlank="1" errorTitle="Ungültige Kategorie" error="Bitte einen Wert aus der Auswahlliste verwenden." type="list">
      <formula1>"Vorspeise,Hauptspeise,Beilage,Salat,Dessert,Brot,Sonstiges"</formula1>
    </dataValidation>
    <dataValidation sqref="D5:D104" showErrorMessage="1" showInputMessage="1" allowBlank="1" errorTitle="Ungültige Einheit" error="Bitte eine Einheit aus der Auswahlliste verwenden." type="list">
      <formula1>"kg,L,Stück,Portion,Packung"</formula1>
    </dataValidation>
    <dataValidation sqref="E5:E104" showErrorMessage="1" showInputMessage="1" allowBlank="1" errorTitle="Ungültige Menge" error="Bitte eine Menge zwischen 0,001 und 10 je Gast eingeben." type="decimal" operator="between">
      <formula1>0.001</formula1>
      <formula2>10</formula2>
    </dataValidation>
    <dataValidation sqref="F5:F104" showErrorMessage="1" showInputMessage="1" allowBlank="1" errorTitle="Ungültiger Zuschlag" error="Bitte einen Schwund-Zuschlag zwischen 0 % und 50 % eingeben." type="decimal" operator="between">
      <formula1>0</formula1>
      <formula2>0.5</formula2>
    </dataValidation>
    <dataValidation sqref="H5:H104" showErrorMessage="1" showInputMessage="1" allowBlank="1" errorTitle="Ungültiger Einkaufspreis" error="Bitte einen positiven Einkaufspreis eingeben." type="decimal" operator="between">
      <formula1>0.01</formula1>
      <formula2>10000</formula2>
    </dataValidation>
    <dataValidation sqref="K5:K104" showErrorMessage="1" showInputMessage="1" allowBlank="1" errorTitle="Ungültiger Status" error="Bitte einen Status aus der Auswahlliste verwenden." type="list">
      <formula1>"Entwurf,Angefragt,Bestätigt,Storniert"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A84F2A"/>
    <outlinePr summaryBelow="1" summaryRight="1"/>
    <pageSetUpPr/>
  </sheetPr>
  <dimension ref="A1:D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58" customWidth="1" min="4" max="4"/>
  </cols>
  <sheetData>
    <row r="1" ht="27" customHeight="1">
      <c r="A1" s="1" t="inlineStr">
        <is>
          <t>Parameter</t>
        </is>
      </c>
    </row>
    <row r="2" ht="27" customHeight="1">
      <c r="A2" s="2" t="inlineStr">
        <is>
          <t>Nur veränderbare Kalkulationsannahmen; gelbe Zellen können an den eigenen Betrieb angepasst werden.</t>
        </is>
      </c>
    </row>
    <row r="3" ht="30" customHeight="1">
      <c r="A3" s="3" t="inlineStr">
        <is>
          <t>Parameter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Verwendung</t>
        </is>
      </c>
    </row>
    <row r="4" ht="28" customHeight="1">
      <c r="A4" s="5" t="inlineStr">
        <is>
          <t>Gästereserve</t>
        </is>
      </c>
      <c r="B4" s="41" t="n">
        <v>0.08</v>
      </c>
      <c r="C4" s="7" t="inlineStr">
        <is>
          <t>Prozent</t>
        </is>
      </c>
      <c r="D4" s="7" t="inlineStr">
        <is>
          <t>Erhöht jede Planmenge zusätzlich zur Gästezahl</t>
        </is>
      </c>
    </row>
    <row r="5" ht="28" customHeight="1">
      <c r="A5" s="8" t="inlineStr">
        <is>
          <t>Ziel-Wareneinsatzquote</t>
        </is>
      </c>
      <c r="B5" s="41" t="n">
        <v>0.3</v>
      </c>
      <c r="C5" s="10" t="inlineStr">
        <is>
          <t>Prozent</t>
        </is>
      </c>
      <c r="D5" s="10" t="inlineStr">
        <is>
          <t>Vergleichswert für die kalkulierte Quote</t>
        </is>
      </c>
    </row>
    <row r="6" ht="28" customHeight="1">
      <c r="A6" s="5" t="inlineStr">
        <is>
          <t>Sonstige Kosten je Gast</t>
        </is>
      </c>
      <c r="B6" s="39" t="n">
        <v>6.5</v>
      </c>
      <c r="C6" s="7" t="inlineStr">
        <is>
          <t>Euro je Gast</t>
        </is>
      </c>
      <c r="D6" s="7" t="inlineStr">
        <is>
          <t>Veränderbare Kostenannahme außerhalb des Wareneinsatzes</t>
        </is>
      </c>
    </row>
    <row r="7" ht="28" customHeight="1">
      <c r="A7" s="8" t="inlineStr">
        <is>
          <t>Fixe Kosten je Veranstaltung</t>
        </is>
      </c>
      <c r="B7" s="39" t="n">
        <v>300</v>
      </c>
      <c r="C7" s="10" t="inlineStr">
        <is>
          <t>Euro</t>
        </is>
      </c>
      <c r="D7" s="10" t="inlineStr">
        <is>
          <t>Veränderbare pauschale Kostenannahme</t>
        </is>
      </c>
    </row>
  </sheetData>
  <mergeCells count="1">
    <mergeCell ref="A1:D1"/>
  </mergeCells>
  <dataValidations count="4">
    <dataValidation sqref="B4" showErrorMessage="1" showInputMessage="1" allowBlank="1" errorTitle="Ungültige Gästereserve" error="Bitte einen Wert zwischen 0 % und 50 % eingeben." type="decimal" operator="between">
      <formula1>0</formula1>
      <formula2>0.5</formula2>
    </dataValidation>
    <dataValidation sqref="B5" showErrorMessage="1" showInputMessage="1" allowBlank="0" errorTitle="Ungültige Zielquote" error="Bitte eine Zielquote zwischen 5 % und 95 % eingeben." type="decimal" operator="between">
      <formula1>0.05</formula1>
      <formula2>0.95</formula2>
    </dataValidation>
    <dataValidation sqref="B6" showErrorMessage="1" showInputMessage="1" allowBlank="0" errorTitle="Ungültige Kostenannahme" error="Bitte einen Betrag zwischen 0,00 € und 1.000,00 € je Gast eingeben." type="decimal" operator="between">
      <formula1>0</formula1>
      <formula2>1000</formula2>
    </dataValidation>
    <dataValidation sqref="B7" showErrorMessage="1" showInputMessage="1" allowBlank="0" errorTitle="Ungültige Fixkosten" error="Bitte einen nicht negativen Betrag bis 1.000.000,00 € eingeben." type="decimal" operator="between">
      <formula1>0</formula1>
      <formula2>1000000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9CED2"/>
    <outlinePr summaryBelow="1" summaryRight="1"/>
    <pageSetUpPr/>
  </sheetPr>
  <dimension ref="A1:C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34" customWidth="1" min="2" max="2"/>
    <col width="92" customWidth="1" min="3" max="3"/>
  </cols>
  <sheetData>
    <row r="1" ht="27" customHeight="1">
      <c r="A1" s="1" t="inlineStr">
        <is>
          <t>Hinweise und Formelprüfung</t>
        </is>
      </c>
    </row>
    <row r="2" ht="27" customHeight="1">
      <c r="A2" s="2" t="inlineStr">
        <is>
          <t>Kurze Dokumentation der Berechnungslogik und der vorbereiteten Eingabezeilen.</t>
        </is>
      </c>
    </row>
    <row r="3"/>
    <row r="4" ht="30" customHeight="1">
      <c r="A4" s="3" t="inlineStr">
        <is>
          <t>Thema</t>
        </is>
      </c>
      <c r="B4" s="3" t="inlineStr">
        <is>
          <t>Bereich</t>
        </is>
      </c>
      <c r="C4" s="3" t="inlineStr">
        <is>
          <t>Hinweis</t>
        </is>
      </c>
    </row>
    <row r="5" ht="45" customHeight="1">
      <c r="A5" s="28" t="inlineStr">
        <is>
          <t>Eingaben</t>
        </is>
      </c>
      <c r="B5" s="29" t="inlineStr">
        <is>
          <t>Buffetpositionen A5:L104</t>
        </is>
      </c>
      <c r="C5" s="29" t="inlineStr">
        <is>
          <t>Gelbe Zellen sind bearbeitbar. Die Spalten G und I enthalten Formeln für alle 100 vorbereiteten Zeilen.</t>
        </is>
      </c>
    </row>
    <row r="6" ht="45" customHeight="1">
      <c r="A6" s="30" t="inlineStr">
        <is>
          <t>Planmenge</t>
        </is>
      </c>
      <c r="B6" s="31" t="inlineStr">
        <is>
          <t>Spalte G</t>
        </is>
      </c>
      <c r="C6" s="31" t="inlineStr">
        <is>
          <t>Menge je Gast aus Spalte E mal Gästezahl aus Auftrag!B6, Gästereserve aus Parameter!B4 und optionalem Schwund aus Spalte F. Fehlende Kerneingaben ergeben eine leere Anzeige.</t>
        </is>
      </c>
    </row>
    <row r="7" ht="45" customHeight="1">
      <c r="A7" s="28" t="inlineStr">
        <is>
          <t>Positionskosten</t>
        </is>
      </c>
      <c r="B7" s="29" t="inlineStr">
        <is>
          <t>Spalte I</t>
        </is>
      </c>
      <c r="C7" s="29" t="inlineStr">
        <is>
          <t>Planmenge aus Spalte G mal Einkaufspreis aus Spalte H. Stornierte Positionen werden mit 0,00 € angesetzt; fehlende Pflichtangaben bleiben leer.</t>
        </is>
      </c>
    </row>
    <row r="8" ht="45" customHeight="1">
      <c r="A8" s="30" t="inlineStr">
        <is>
          <t>Wareneinsatz</t>
        </is>
      </c>
      <c r="B8" s="31" t="inlineStr">
        <is>
          <t>Übersicht B10</t>
        </is>
      </c>
      <c r="C8" s="31" t="inlineStr">
        <is>
          <t>Summiert die Positionskosten aus Buffetpositionen!I5:I104. Gemischte Mengeneinheiten werden bewusst nicht zu einer Gesamtmenge addiert.</t>
        </is>
      </c>
    </row>
    <row r="9" ht="45" customHeight="1">
      <c r="A9" s="28" t="inlineStr">
        <is>
          <t>Termin</t>
        </is>
      </c>
      <c r="B9" s="29" t="inlineStr">
        <is>
          <t>Übersicht B7</t>
        </is>
      </c>
      <c r="C9" s="29" t="inlineStr">
        <is>
          <t>Berechnet Veranstaltungstermin minus Kalkulationsstand. Ein negativer Wert erzeugt eine Warnung.</t>
        </is>
      </c>
    </row>
    <row r="10" ht="45" customHeight="1">
      <c r="A10" s="30" t="inlineStr">
        <is>
          <t>Quoten</t>
        </is>
      </c>
      <c r="B10" s="31" t="inlineStr">
        <is>
          <t>Übersicht B17:B20</t>
        </is>
      </c>
      <c r="C10" s="31" t="inlineStr">
        <is>
          <t>Die Wareneinsatzquote nutzt Wareneinsatz und Netto-Umsatz. Divisionen sind mit IFERROR abgesichert; die Abweichung ist Ist-Quote minus Zielquote.</t>
        </is>
      </c>
    </row>
    <row r="11" ht="45" customHeight="1">
      <c r="A11" s="28" t="inlineStr">
        <is>
          <t>Warnungen</t>
        </is>
      </c>
      <c r="B11" s="29" t="inlineStr">
        <is>
          <t>Übersicht und Detail</t>
        </is>
      </c>
      <c r="C11" s="29" t="inlineStr">
        <is>
          <t>Unvollständige Positionen sowie eine Überschreitung der Zielquote werden farblich hervorgehoben.</t>
        </is>
      </c>
    </row>
    <row r="12" ht="45" customHeight="1">
      <c r="A12" s="30" t="inlineStr">
        <is>
          <t>Geltungsbereich</t>
        </is>
      </c>
      <c r="B12" s="31" t="inlineStr">
        <is>
          <t>Gesamte Arbeitsmappe</t>
        </is>
      </c>
      <c r="C12" s="31" t="inlineStr">
        <is>
          <t>Die Datei ist eine frei bearbeitbare Planungshilfe ohne ERP-Anbindung, Echtzeitsynchronisierung, amtlichen Status, Zertifizierung sowie Rechts- oder Steuerberatung.</t>
        </is>
      </c>
    </row>
    <row r="13"/>
    <row r="14" ht="30" customHeight="1">
      <c r="A14" s="4" t="inlineStr">
        <is>
          <t>Prüfpunkt</t>
        </is>
      </c>
      <c r="B14" s="4" t="inlineStr">
        <is>
          <t>Bezug</t>
        </is>
      </c>
      <c r="C14" s="4" t="inlineStr">
        <is>
          <t>Erwartetes Verhalten</t>
        </is>
      </c>
    </row>
    <row r="15" ht="42" customHeight="1">
      <c r="A15" s="28" t="inlineStr">
        <is>
          <t>Erste vorbereitete Zeile</t>
        </is>
      </c>
      <c r="B15" s="29" t="inlineStr">
        <is>
          <t>Buffetpositionen!G5 und I5</t>
        </is>
      </c>
      <c r="C15" s="29" t="inlineStr">
        <is>
          <t>Verwendet ausschließlich die Eingaben derselben Zeile sowie Auftrag!B6 und Parameter!B4.</t>
        </is>
      </c>
    </row>
    <row r="16" ht="42" customHeight="1">
      <c r="A16" s="30" t="inlineStr">
        <is>
          <t>Mittlere vorbereitete Zeile</t>
        </is>
      </c>
      <c r="B16" s="31" t="inlineStr">
        <is>
          <t>Buffetpositionen!G54 und I54</t>
        </is>
      </c>
      <c r="C16" s="31" t="inlineStr">
        <is>
          <t>Bleibt bei leerer Eingabe optisch leer und enthält keine Selbstbezüge.</t>
        </is>
      </c>
    </row>
    <row r="17" ht="42" customHeight="1">
      <c r="A17" s="28" t="inlineStr">
        <is>
          <t>Letzte vorbereitete Zeile</t>
        </is>
      </c>
      <c r="B17" s="29" t="inlineStr">
        <is>
          <t>Buffetpositionen!G104 und I104</t>
        </is>
      </c>
      <c r="C17" s="29" t="inlineStr">
        <is>
          <t>Nutzt die Bezüge E104, F104, G104, H104 und K104; der vorbereitete Bereich endet vollständig in Zeile 104.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Vorlagenredaktion</dc:creator>
  <dc:title xmlns:dc="http://purl.org/dc/elements/1.1/">Buffet-Kalkulation Gastronomie</dc:title>
  <dc:description xmlns:dc="http://purl.org/dc/elements/1.1/">Bearbeitbare Kalkulationshilfe für ein einzelnes fiktives Buffet.</dc:description>
  <dc:subject xmlns:dc="http://purl.org/dc/elements/1.1/">Planung von Mengen, Kosten und Preis je Gast</dc:subject>
  <dcterms:created xmlns:dcterms="http://purl.org/dc/terms/" xmlns:xsi="http://www.w3.org/2001/XMLSchema-instance" xsi:type="dcterms:W3CDTF">2026-09-08T14:25:44Z</dcterms:created>
  <dcterms:modified xmlns:dcterms="http://purl.org/dc/terms/" xmlns:xsi="http://www.w3.org/2001/XMLSchema-instance" xsi:type="dcterms:W3CDTF">2026-09-08T14:25:44Z</dcterms:modified>
</cp:coreProperties>
</file>